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 activeTab="4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Ведомст!$A$1:$G$166</definedName>
    <definedName name="_xlnm.Print_Area" localSheetId="1">Доходы!$A$1:$C$71</definedName>
    <definedName name="_xlnm.Print_Area" localSheetId="3">Функц!$A$1:$E$45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13" i="5" l="1"/>
  <c r="D114" i="5"/>
  <c r="D22" i="4"/>
  <c r="D38" i="4"/>
  <c r="G120" i="3"/>
  <c r="G121" i="3"/>
  <c r="G130" i="3"/>
  <c r="D76" i="5" l="1"/>
  <c r="G127" i="3"/>
  <c r="G126" i="3" s="1"/>
  <c r="C56" i="2"/>
  <c r="C25" i="2"/>
  <c r="G137" i="3" l="1"/>
  <c r="G136" i="3" s="1"/>
  <c r="G28" i="3" l="1"/>
  <c r="G93" i="3"/>
  <c r="G92" i="3" s="1"/>
  <c r="G91" i="3" s="1"/>
  <c r="G90" i="3" s="1"/>
  <c r="D82" i="5" s="1"/>
  <c r="D34" i="4" l="1"/>
  <c r="D102" i="5"/>
  <c r="G146" i="3"/>
  <c r="G145" i="3" s="1"/>
  <c r="G102" i="3"/>
  <c r="C65" i="2" l="1"/>
  <c r="C64" i="2" s="1"/>
  <c r="G81" i="3" l="1"/>
  <c r="G40" i="3" l="1"/>
  <c r="D31" i="5"/>
  <c r="D33" i="5"/>
  <c r="D65" i="5"/>
  <c r="D101" i="5" l="1"/>
  <c r="D26" i="4"/>
  <c r="D106" i="5"/>
  <c r="D119" i="5"/>
  <c r="D118" i="5" s="1"/>
  <c r="G33" i="3" l="1"/>
  <c r="G32" i="3" s="1"/>
  <c r="G31" i="3" s="1"/>
  <c r="D27" i="5"/>
  <c r="D95" i="5" l="1"/>
  <c r="G118" i="3"/>
  <c r="D25" i="5" l="1"/>
  <c r="G72" i="3"/>
  <c r="C47" i="2"/>
  <c r="C62" i="2"/>
  <c r="C61" i="2" s="1"/>
  <c r="D29" i="5" l="1"/>
  <c r="G142" i="3"/>
  <c r="G141" i="3" s="1"/>
  <c r="G110" i="3"/>
  <c r="G83" i="3"/>
  <c r="G85" i="3"/>
  <c r="G79" i="3"/>
  <c r="C36" i="2"/>
  <c r="C38" i="2"/>
  <c r="C59" i="2"/>
  <c r="C54" i="2"/>
  <c r="C52" i="2"/>
  <c r="C51" i="2" s="1"/>
  <c r="C49" i="2"/>
  <c r="C46" i="2" s="1"/>
  <c r="G116" i="3" l="1"/>
  <c r="G115" i="3" s="1"/>
  <c r="G114" i="3" s="1"/>
  <c r="D109" i="5" l="1"/>
  <c r="D108" i="5" s="1"/>
  <c r="D107" i="5" l="1"/>
  <c r="G108" i="3"/>
  <c r="D74" i="5" l="1"/>
  <c r="D73" i="5" s="1"/>
  <c r="D70" i="5"/>
  <c r="G125" i="3" l="1"/>
  <c r="G27" i="3"/>
  <c r="G26" i="3" s="1"/>
  <c r="G25" i="3" s="1"/>
  <c r="D105" i="5"/>
  <c r="G45" i="3"/>
  <c r="G44" i="3" s="1"/>
  <c r="G43" i="3" s="1"/>
  <c r="G42" i="3" s="1"/>
  <c r="D27" i="4" s="1"/>
  <c r="G50" i="3"/>
  <c r="G49" i="3" s="1"/>
  <c r="G53" i="3"/>
  <c r="G52" i="3" s="1"/>
  <c r="G57" i="3"/>
  <c r="G56" i="3" s="1"/>
  <c r="G55" i="3" s="1"/>
  <c r="D121" i="5"/>
  <c r="D112" i="5"/>
  <c r="D100" i="5"/>
  <c r="D99" i="5" s="1"/>
  <c r="D98" i="5" s="1"/>
  <c r="D86" i="5"/>
  <c r="D85" i="5" s="1"/>
  <c r="D84" i="5" s="1"/>
  <c r="D83" i="5" s="1"/>
  <c r="D81" i="5"/>
  <c r="D80" i="5" s="1"/>
  <c r="D79" i="5" s="1"/>
  <c r="D90" i="5"/>
  <c r="D53" i="5"/>
  <c r="D52" i="5" s="1"/>
  <c r="D50" i="5"/>
  <c r="D46" i="5"/>
  <c r="D42" i="5"/>
  <c r="D41" i="5" s="1"/>
  <c r="D40" i="5" s="1"/>
  <c r="D24" i="5"/>
  <c r="D23" i="5" s="1"/>
  <c r="G165" i="3"/>
  <c r="G164" i="3" s="1"/>
  <c r="G159" i="3"/>
  <c r="G158" i="3" s="1"/>
  <c r="G157" i="3" s="1"/>
  <c r="G156" i="3" s="1"/>
  <c r="G154" i="3"/>
  <c r="G153" i="3" s="1"/>
  <c r="G152" i="3" s="1"/>
  <c r="G151" i="3" s="1"/>
  <c r="D44" i="4" s="1"/>
  <c r="G98" i="3"/>
  <c r="G97" i="3" s="1"/>
  <c r="G96" i="3" s="1"/>
  <c r="D63" i="5"/>
  <c r="G101" i="3"/>
  <c r="D38" i="5"/>
  <c r="D37" i="5"/>
  <c r="C57" i="2"/>
  <c r="C45" i="2" s="1"/>
  <c r="C42" i="2"/>
  <c r="C41" i="2" s="1"/>
  <c r="C40" i="2" s="1"/>
  <c r="C35" i="2"/>
  <c r="C33" i="2"/>
  <c r="C29" i="2"/>
  <c r="C24" i="2"/>
  <c r="D104" i="5" l="1"/>
  <c r="D103" i="5" s="1"/>
  <c r="G95" i="3"/>
  <c r="D36" i="5"/>
  <c r="G100" i="3"/>
  <c r="C44" i="2"/>
  <c r="D45" i="4"/>
  <c r="D43" i="4" s="1"/>
  <c r="D69" i="5"/>
  <c r="D68" i="5" s="1"/>
  <c r="G48" i="3"/>
  <c r="G47" i="3" s="1"/>
  <c r="D28" i="4" s="1"/>
  <c r="G63" i="3"/>
  <c r="D117" i="5"/>
  <c r="G75" i="3"/>
  <c r="G74" i="3" s="1"/>
  <c r="G144" i="3"/>
  <c r="D42" i="4" s="1"/>
  <c r="D124" i="5"/>
  <c r="D122" i="5" s="1"/>
  <c r="G62" i="3"/>
  <c r="G61" i="3" s="1"/>
  <c r="G60" i="3" s="1"/>
  <c r="G59" i="3" s="1"/>
  <c r="D30" i="4" s="1"/>
  <c r="D29" i="4" s="1"/>
  <c r="G30" i="3"/>
  <c r="D24" i="4"/>
  <c r="D39" i="5"/>
  <c r="G150" i="3"/>
  <c r="C32" i="2"/>
  <c r="C23" i="2" s="1"/>
  <c r="D116" i="5" l="1"/>
  <c r="G89" i="3"/>
  <c r="D35" i="4"/>
  <c r="D33" i="4" s="1"/>
  <c r="D25" i="4"/>
  <c r="D23" i="4" s="1"/>
  <c r="G24" i="3"/>
  <c r="D35" i="5"/>
  <c r="D22" i="5" s="1"/>
  <c r="D120" i="5"/>
  <c r="D111" i="5"/>
  <c r="D110" i="5" s="1"/>
  <c r="D93" i="5"/>
  <c r="D77" i="5"/>
  <c r="D67" i="5" s="1"/>
  <c r="D64" i="5"/>
  <c r="D62" i="5"/>
  <c r="D60" i="5"/>
  <c r="D56" i="5"/>
  <c r="D55" i="5" s="1"/>
  <c r="D54" i="5" s="1"/>
  <c r="D89" i="5"/>
  <c r="D87" i="5" s="1"/>
  <c r="D51" i="5"/>
  <c r="D49" i="5"/>
  <c r="D48" i="5"/>
  <c r="D45" i="5"/>
  <c r="D44" i="5" s="1"/>
  <c r="D43" i="5" s="1"/>
  <c r="D66" i="5" l="1"/>
  <c r="D97" i="5"/>
  <c r="D59" i="5"/>
  <c r="D58" i="5" s="1"/>
  <c r="D92" i="5"/>
  <c r="D91" i="5" s="1"/>
  <c r="D47" i="5"/>
  <c r="D88" i="5"/>
  <c r="D21" i="5" l="1"/>
  <c r="D125" i="5" s="1"/>
  <c r="G162" i="3"/>
  <c r="G140" i="3"/>
  <c r="G139" i="3" s="1"/>
  <c r="G135" i="3"/>
  <c r="G112" i="3"/>
  <c r="G107" i="3" s="1"/>
  <c r="G70" i="3"/>
  <c r="G124" i="3" l="1"/>
  <c r="G123" i="3" s="1"/>
  <c r="G69" i="3"/>
  <c r="G68" i="3" s="1"/>
  <c r="G67" i="3" s="1"/>
  <c r="G161" i="3"/>
  <c r="D46" i="4"/>
  <c r="G106" i="3"/>
  <c r="G105" i="3" s="1"/>
  <c r="G104" i="3" s="1"/>
  <c r="G23" i="3" s="1"/>
  <c r="D41" i="4" l="1"/>
  <c r="D40" i="4" s="1"/>
  <c r="G66" i="3"/>
  <c r="D32" i="4"/>
  <c r="D31" i="4" s="1"/>
  <c r="D37" i="4"/>
  <c r="D36" i="4" s="1"/>
  <c r="C22" i="1" l="1"/>
  <c r="C29" i="1" s="1"/>
  <c r="C67" i="2" l="1"/>
</calcChain>
</file>

<file path=xl/sharedStrings.xml><?xml version="1.0" encoding="utf-8"?>
<sst xmlns="http://schemas.openxmlformats.org/spreadsheetml/2006/main" count="1239" uniqueCount="336">
  <si>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</si>
  <si>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</si>
  <si>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</si>
  <si>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</si>
  <si>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</si>
  <si>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</si>
  <si>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</si>
  <si>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</si>
  <si>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</si>
  <si>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</si>
  <si>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</si>
  <si>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</si>
  <si>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</si>
  <si>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</si>
  <si>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</si>
  <si>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</si>
  <si>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</si>
  <si>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</si>
  <si>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</si>
  <si>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</si>
  <si>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</si>
  <si>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</si>
  <si>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</si>
  <si>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</si>
  <si>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</si>
  <si>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</si>
  <si>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</si>
  <si>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</si>
  <si>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</si>
  <si>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</si>
  <si>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</si>
  <si>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</si>
  <si>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</si>
  <si>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</si>
  <si>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</si>
  <si>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</si>
  <si>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</si>
  <si>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</si>
  <si>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</si>
  <si>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</si>
  <si>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</si>
  <si>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</si>
  <si>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</si>
  <si>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</si>
  <si>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</si>
  <si>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</si>
  <si>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</si>
  <si>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</si>
  <si>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</si>
  <si>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</si>
  <si>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</si>
  <si>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</si>
  <si>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</si>
  <si>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</si>
  <si>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</si>
  <si>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</si>
  <si>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</si>
  <si>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</si>
  <si>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</si>
  <si>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</si>
  <si>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</si>
  <si>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</si>
  <si>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</si>
  <si>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</si>
  <si>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</si>
  <si>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</si>
  <si>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</si>
  <si>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</si>
  <si>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</si>
  <si>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</si>
  <si>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</si>
  <si>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</si>
  <si>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Дотации бюджетам сельских поселений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</si>
  <si>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</si>
  <si>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>000 2 02 29999 00 0000 150</t>
  </si>
  <si>
    <t xml:space="preserve">Прочие субсидии бюджетам 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</si>
  <si>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</si>
  <si>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</si>
  <si>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</si>
  <si>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</si>
  <si>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</si>
  <si>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</si>
  <si>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</si>
  <si>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</si>
  <si>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</si>
  <si>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</si>
  <si>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</si>
  <si>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</si>
  <si>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</si>
  <si>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</si>
  <si>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</si>
  <si>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</si>
  <si>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</si>
  <si>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</si>
  <si>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</si>
  <si>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</si>
  <si>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</si>
  <si>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</si>
  <si>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</si>
  <si>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</si>
  <si>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</si>
  <si>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</si>
  <si>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</si>
  <si>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</si>
  <si>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</si>
  <si>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</si>
  <si>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</si>
  <si>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</si>
  <si>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</si>
  <si>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</si>
  <si>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</si>
  <si>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</si>
  <si>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</si>
  <si>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</si>
  <si>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</si>
  <si>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</si>
  <si>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</si>
  <si>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</si>
  <si>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</si>
  <si>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</si>
  <si>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</si>
  <si>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</si>
  <si>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</si>
  <si>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</si>
  <si>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</si>
  <si>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</si>
  <si>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</si>
  <si>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</si>
  <si>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</si>
  <si>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</si>
  <si>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</si>
  <si>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</si>
  <si>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</si>
  <si>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</si>
  <si>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</si>
  <si>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</si>
  <si>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</si>
  <si>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</si>
  <si>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</si>
  <si>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</si>
  <si>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</si>
  <si>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</si>
  <si>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</si>
  <si>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</si>
  <si>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</si>
  <si>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</si>
  <si>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</si>
  <si>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</si>
  <si>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</si>
  <si>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</si>
  <si>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</si>
  <si>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</si>
  <si>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</si>
  <si>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</si>
  <si>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</si>
  <si>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</si>
  <si>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</si>
  <si>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</si>
  <si>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</si>
  <si>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</si>
  <si>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</si>
  <si>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</si>
  <si>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</si>
  <si>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</si>
  <si>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</si>
  <si>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</si>
  <si>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</si>
  <si>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</si>
  <si>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</si>
  <si>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</si>
  <si>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</si>
  <si>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</si>
  <si>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</si>
  <si>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</si>
  <si>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</si>
  <si>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</si>
  <si>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</si>
  <si>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</si>
  <si>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</si>
  <si>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</si>
  <si>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</si>
  <si>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</si>
  <si>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</si>
  <si>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</si>
  <si>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</si>
  <si>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</si>
  <si>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</si>
  <si>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</si>
  <si>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37000 00000</t>
  </si>
  <si>
    <t>37001 00000</t>
  </si>
  <si>
    <t>37001 22530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</si>
  <si>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</si>
  <si>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</si>
  <si>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</si>
  <si>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</si>
  <si>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</si>
  <si>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</si>
  <si>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</si>
  <si>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</si>
  <si>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</si>
  <si>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</si>
  <si>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</si>
  <si>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</si>
  <si>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</si>
  <si>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</si>
  <si>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</si>
  <si>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</si>
  <si>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</si>
  <si>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</si>
  <si>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</si>
  <si>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</si>
  <si>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</si>
  <si>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</si>
  <si>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</si>
  <si>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</si>
  <si>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</si>
  <si>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</si>
  <si>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</si>
  <si>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</si>
  <si>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</si>
  <si>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</si>
  <si>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</si>
  <si>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</si>
  <si>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</si>
  <si>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</si>
  <si>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</si>
  <si>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</si>
  <si>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</si>
  <si>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</si>
  <si>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</si>
  <si>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</si>
  <si>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</si>
  <si>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</si>
  <si>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</si>
  <si>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</si>
  <si>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</si>
  <si>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</si>
  <si>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</si>
  <si>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</si>
  <si>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</si>
  <si>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</si>
  <si>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</si>
  <si>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</si>
  <si>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</si>
  <si>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</si>
  <si>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</si>
  <si>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</si>
  <si>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</si>
  <si>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</si>
  <si>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</si>
  <si>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</si>
  <si>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</si>
  <si>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</si>
  <si>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</si>
  <si>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</si>
  <si>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</si>
  <si>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</si>
  <si>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</si>
  <si>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</si>
  <si>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</si>
  <si>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</si>
  <si>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</si>
  <si>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</si>
  <si>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</si>
  <si>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</si>
  <si>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</si>
  <si>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</si>
  <si>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</si>
  <si>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</si>
  <si>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</si>
  <si>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</si>
  <si>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</si>
  <si>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</si>
  <si>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</si>
  <si>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</si>
  <si>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</si>
  <si>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</si>
  <si>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</si>
  <si>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</si>
  <si>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</si>
  <si>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Дотации бюджетам на выравнивание  бюджетной обеспеченности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</si>
  <si>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</si>
  <si>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</si>
  <si>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</si>
  <si>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</si>
  <si>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</si>
  <si>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</si>
  <si>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</si>
  <si>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</si>
  <si>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</si>
  <si>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</si>
  <si>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</si>
  <si>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</si>
  <si>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</si>
  <si>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</si>
  <si>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</si>
  <si>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</si>
  <si>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</si>
  <si>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</si>
  <si>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</si>
  <si>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</si>
  <si>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</si>
  <si>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</si>
  <si>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</si>
  <si>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</si>
  <si>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</si>
  <si>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</si>
  <si>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</si>
  <si>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</si>
  <si>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</si>
  <si>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</si>
  <si>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</si>
  <si>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</si>
  <si>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</si>
  <si>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</si>
  <si>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</si>
  <si>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</si>
  <si>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</si>
  <si>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</si>
  <si>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</si>
  <si>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</si>
  <si>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000 2 02 15009 10 0000 150</t>
  </si>
  <si>
    <t>000 2 02 15009 00 0000 150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</si>
  <si>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</si>
  <si>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</si>
  <si>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000 1 01 02210 01 0000 110</t>
  </si>
  <si>
    <t>36001 70270</t>
  </si>
  <si>
    <t>Мероприятия по поддержке и развитию культуры за счет средств безвозмездной помощи</t>
  </si>
  <si>
    <t>36001 8024С</t>
  </si>
  <si>
    <t xml:space="preserve">О внесении изменений в Решение Совета депутатов от 24.10.2025 №9/5 
</t>
  </si>
  <si>
    <t xml:space="preserve">О внесении изменений в Решение Совета депутатов от 24.10.2025 г. № 9/5  </t>
  </si>
  <si>
    <t>от 24.10.2025г № 9/5  "О внесении изменений в решение Совета депутатов Чарковского сельсовета от 20.12.2024г №144/4</t>
  </si>
  <si>
    <t xml:space="preserve">от 24.10.2025 г № 9/5 "О внесении изменений в решение Совета депутатов Чарковского сельсовета от 20.12.2023 г. № 101/4       
</t>
  </si>
  <si>
    <t>Образование</t>
  </si>
  <si>
    <t>Профессиональная подготовка, переподготовка и повышение квалификации</t>
  </si>
  <si>
    <t>70700 03600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</si>
</sst>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0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2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zoomScaleNormal="100" workbookViewId="0">
      <selection activeCell="E13" sqref="E13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8" t="s">
        <v>16</v>
      </c>
    </row>
    <row r="2" spans="3:3" ht="38.25" x14ac:dyDescent="0.25">
      <c r="C2" s="241" t="s">
        <v>313</v>
      </c>
    </row>
    <row r="3" spans="3:3" ht="30" customHeight="1" x14ac:dyDescent="0.25">
      <c r="C3" s="220" t="s">
        <v>329</v>
      </c>
    </row>
    <row r="4" spans="3:3" ht="82.5" customHeight="1" x14ac:dyDescent="0.25">
      <c r="C4" s="222" t="s">
        <v>297</v>
      </c>
    </row>
    <row r="5" spans="3:3" hidden="1" x14ac:dyDescent="0.25">
      <c r="C5" s="208"/>
    </row>
    <row r="6" spans="3:3" hidden="1" x14ac:dyDescent="0.25">
      <c r="C6" s="208"/>
    </row>
    <row r="7" spans="3:3" hidden="1" x14ac:dyDescent="0.25">
      <c r="C7" s="208"/>
    </row>
    <row r="8" spans="3:3" hidden="1" x14ac:dyDescent="0.25">
      <c r="C8" s="208"/>
    </row>
    <row r="9" spans="3:3" x14ac:dyDescent="0.25">
      <c r="C9" s="208" t="s">
        <v>19</v>
      </c>
    </row>
    <row r="10" spans="3:3" x14ac:dyDescent="0.25">
      <c r="C10" s="208" t="s">
        <v>21</v>
      </c>
    </row>
    <row r="11" spans="3:3" ht="26.25" x14ac:dyDescent="0.25">
      <c r="C11" s="222" t="s">
        <v>22</v>
      </c>
    </row>
    <row r="12" spans="3:3" x14ac:dyDescent="0.25">
      <c r="C12" s="208" t="s">
        <v>18</v>
      </c>
    </row>
    <row r="13" spans="3:3" x14ac:dyDescent="0.25">
      <c r="C13" s="208" t="s">
        <v>298</v>
      </c>
    </row>
    <row r="14" spans="3:3" x14ac:dyDescent="0.25">
      <c r="C14" s="208" t="s">
        <v>299</v>
      </c>
    </row>
    <row r="17" spans="1:4" x14ac:dyDescent="0.25">
      <c r="A17" s="245" t="s">
        <v>300</v>
      </c>
      <c r="B17" s="245"/>
      <c r="C17" s="245"/>
    </row>
    <row r="18" spans="1:4" ht="19.5" customHeight="1" x14ac:dyDescent="0.25">
      <c r="A18" s="245"/>
      <c r="B18" s="245"/>
      <c r="C18" s="245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30" t="s">
        <v>20</v>
      </c>
      <c r="B21" s="231" t="s">
        <v>0</v>
      </c>
      <c r="C21" s="231" t="s">
        <v>301</v>
      </c>
      <c r="D21" s="7"/>
    </row>
    <row r="22" spans="1:4" ht="36.75" customHeight="1" x14ac:dyDescent="0.25">
      <c r="A22" s="232" t="s">
        <v>1</v>
      </c>
      <c r="B22" s="238" t="s">
        <v>2</v>
      </c>
      <c r="C22" s="233">
        <f>C26-C23</f>
        <v>2737247.4900000021</v>
      </c>
      <c r="D22" s="7"/>
    </row>
    <row r="23" spans="1:4" ht="43.5" customHeight="1" x14ac:dyDescent="0.25">
      <c r="A23" s="234" t="s">
        <v>3</v>
      </c>
      <c r="B23" s="236" t="s">
        <v>4</v>
      </c>
      <c r="C23" s="235">
        <v>28572831.559999999</v>
      </c>
    </row>
    <row r="24" spans="1:4" ht="43.5" customHeight="1" x14ac:dyDescent="0.25">
      <c r="A24" s="234" t="s">
        <v>5</v>
      </c>
      <c r="B24" s="236" t="s">
        <v>6</v>
      </c>
      <c r="C24" s="235">
        <v>28572831.559999999</v>
      </c>
      <c r="D24" s="7"/>
    </row>
    <row r="25" spans="1:4" ht="43.5" customHeight="1" x14ac:dyDescent="0.25">
      <c r="A25" s="234" t="s">
        <v>14</v>
      </c>
      <c r="B25" s="236" t="s">
        <v>7</v>
      </c>
      <c r="C25" s="235">
        <v>28572831.559999999</v>
      </c>
      <c r="D25" s="7"/>
    </row>
    <row r="26" spans="1:4" ht="43.5" customHeight="1" x14ac:dyDescent="0.25">
      <c r="A26" s="234" t="s">
        <v>8</v>
      </c>
      <c r="B26" s="236" t="s">
        <v>9</v>
      </c>
      <c r="C26" s="235">
        <v>31310079.050000001</v>
      </c>
      <c r="D26" s="7"/>
    </row>
    <row r="27" spans="1:4" ht="43.5" customHeight="1" x14ac:dyDescent="0.25">
      <c r="A27" s="234" t="s">
        <v>10</v>
      </c>
      <c r="B27" s="236" t="s">
        <v>11</v>
      </c>
      <c r="C27" s="235">
        <v>31310079.050000001</v>
      </c>
    </row>
    <row r="28" spans="1:4" ht="43.5" customHeight="1" x14ac:dyDescent="0.25">
      <c r="A28" s="234" t="s">
        <v>15</v>
      </c>
      <c r="B28" s="236" t="s">
        <v>12</v>
      </c>
      <c r="C28" s="235">
        <v>31310079.050000001</v>
      </c>
      <c r="D28" s="7"/>
    </row>
    <row r="29" spans="1:4" ht="30" customHeight="1" x14ac:dyDescent="0.25">
      <c r="A29" s="237"/>
      <c r="B29" s="238" t="s">
        <v>13</v>
      </c>
      <c r="C29" s="233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topLeftCell="A51" zoomScale="80" zoomScaleNormal="80" workbookViewId="0">
      <selection activeCell="C14" sqref="C14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30" t="s">
        <v>270</v>
      </c>
      <c r="C1"/>
    </row>
    <row r="2" spans="1:6" ht="30" customHeight="1" x14ac:dyDescent="0.25">
      <c r="A2"/>
      <c r="B2" s="242" t="s">
        <v>313</v>
      </c>
      <c r="C2"/>
    </row>
    <row r="3" spans="1:6" ht="18" customHeight="1" x14ac:dyDescent="0.25">
      <c r="A3"/>
      <c r="B3" s="131" t="s">
        <v>330</v>
      </c>
      <c r="C3"/>
    </row>
    <row r="4" spans="1:6" ht="63.75" customHeight="1" x14ac:dyDescent="0.25">
      <c r="A4"/>
      <c r="B4" s="132" t="s">
        <v>297</v>
      </c>
      <c r="C4"/>
    </row>
    <row r="5" spans="1:6" ht="0.75" customHeight="1" x14ac:dyDescent="0.25">
      <c r="A5"/>
      <c r="B5" s="130"/>
      <c r="C5"/>
    </row>
    <row r="6" spans="1:6" ht="15.75" hidden="1" x14ac:dyDescent="0.25">
      <c r="A6"/>
      <c r="B6" s="130"/>
      <c r="C6"/>
    </row>
    <row r="7" spans="1:6" ht="15.75" hidden="1" x14ac:dyDescent="0.25">
      <c r="A7"/>
      <c r="B7" s="130"/>
      <c r="C7"/>
    </row>
    <row r="8" spans="1:6" ht="15.75" hidden="1" x14ac:dyDescent="0.25">
      <c r="A8"/>
      <c r="B8" s="130"/>
      <c r="C8"/>
    </row>
    <row r="9" spans="1:6" ht="15.75" x14ac:dyDescent="0.25">
      <c r="A9"/>
      <c r="B9" s="130" t="s">
        <v>261</v>
      </c>
      <c r="C9"/>
    </row>
    <row r="10" spans="1:6" ht="15.75" x14ac:dyDescent="0.25">
      <c r="A10"/>
      <c r="B10" s="130" t="s">
        <v>21</v>
      </c>
      <c r="C10"/>
    </row>
    <row r="11" spans="1:6" ht="15.75" x14ac:dyDescent="0.25">
      <c r="A11"/>
      <c r="B11" s="132" t="s">
        <v>22</v>
      </c>
      <c r="C11"/>
    </row>
    <row r="12" spans="1:6" ht="15.75" x14ac:dyDescent="0.25">
      <c r="A12"/>
      <c r="B12" s="130" t="s">
        <v>18</v>
      </c>
      <c r="C12"/>
    </row>
    <row r="13" spans="1:6" ht="15.75" x14ac:dyDescent="0.25">
      <c r="A13"/>
      <c r="B13" s="130" t="s">
        <v>298</v>
      </c>
      <c r="C13"/>
    </row>
    <row r="14" spans="1:6" ht="15.75" x14ac:dyDescent="0.25">
      <c r="A14"/>
      <c r="B14" s="130" t="s">
        <v>299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6" t="s">
        <v>24</v>
      </c>
      <c r="B18" s="246"/>
      <c r="C18" s="246"/>
    </row>
    <row r="19" spans="1:3" ht="19.5" x14ac:dyDescent="0.3">
      <c r="A19" s="246" t="s">
        <v>25</v>
      </c>
      <c r="B19" s="246"/>
      <c r="C19" s="246"/>
    </row>
    <row r="20" spans="1:3" ht="19.5" customHeight="1" x14ac:dyDescent="0.3">
      <c r="A20" s="247" t="s">
        <v>302</v>
      </c>
      <c r="B20" s="247"/>
      <c r="C20" s="247"/>
    </row>
    <row r="21" spans="1:3" ht="19.5" x14ac:dyDescent="0.25">
      <c r="A21" s="209"/>
      <c r="B21" s="209"/>
      <c r="C21" s="10" t="s">
        <v>26</v>
      </c>
    </row>
    <row r="22" spans="1:3" s="11" customFormat="1" ht="39" x14ac:dyDescent="0.3">
      <c r="A22" s="210" t="s">
        <v>27</v>
      </c>
      <c r="B22" s="211" t="s">
        <v>28</v>
      </c>
      <c r="C22" s="128" t="s">
        <v>303</v>
      </c>
    </row>
    <row r="23" spans="1:3" s="11" customFormat="1" ht="20.25" customHeight="1" x14ac:dyDescent="0.3">
      <c r="A23" s="212" t="s">
        <v>29</v>
      </c>
      <c r="B23" s="212" t="s">
        <v>30</v>
      </c>
      <c r="C23" s="12">
        <f>C24+C29+C32+C40</f>
        <v>10196400</v>
      </c>
    </row>
    <row r="24" spans="1:3" s="11" customFormat="1" ht="20.25" x14ac:dyDescent="0.3">
      <c r="A24" s="213" t="s">
        <v>31</v>
      </c>
      <c r="B24" s="213" t="s">
        <v>32</v>
      </c>
      <c r="C24" s="12">
        <f>C25</f>
        <v>8267500</v>
      </c>
    </row>
    <row r="25" spans="1:3" s="11" customFormat="1" ht="20.25" x14ac:dyDescent="0.3">
      <c r="A25" s="213" t="s">
        <v>33</v>
      </c>
      <c r="B25" s="213" t="s">
        <v>34</v>
      </c>
      <c r="C25" s="13">
        <f>C26+C27+C28</f>
        <v>8267500</v>
      </c>
    </row>
    <row r="26" spans="1:3" s="11" customFormat="1" ht="168.75" customHeight="1" x14ac:dyDescent="0.3">
      <c r="A26" s="214" t="s">
        <v>35</v>
      </c>
      <c r="B26" s="214" t="s">
        <v>287</v>
      </c>
      <c r="C26" s="14">
        <v>5400000</v>
      </c>
    </row>
    <row r="27" spans="1:3" s="11" customFormat="1" ht="117" x14ac:dyDescent="0.3">
      <c r="A27" s="214" t="s">
        <v>36</v>
      </c>
      <c r="B27" s="214" t="s">
        <v>288</v>
      </c>
      <c r="C27" s="15">
        <v>22700</v>
      </c>
    </row>
    <row r="28" spans="1:3" s="11" customFormat="1" ht="101.25" customHeight="1" x14ac:dyDescent="0.3">
      <c r="A28" s="214" t="s">
        <v>325</v>
      </c>
      <c r="B28" s="214" t="s">
        <v>314</v>
      </c>
      <c r="C28" s="14">
        <v>2844800</v>
      </c>
    </row>
    <row r="29" spans="1:3" s="11" customFormat="1" ht="18.75" customHeight="1" x14ac:dyDescent="0.3">
      <c r="A29" s="213" t="s">
        <v>37</v>
      </c>
      <c r="B29" s="213" t="s">
        <v>38</v>
      </c>
      <c r="C29" s="12">
        <f>C30</f>
        <v>26800</v>
      </c>
    </row>
    <row r="30" spans="1:3" s="11" customFormat="1" ht="18.75" customHeight="1" x14ac:dyDescent="0.3">
      <c r="A30" s="214" t="s">
        <v>39</v>
      </c>
      <c r="B30" s="216" t="s">
        <v>40</v>
      </c>
      <c r="C30" s="15">
        <v>26800</v>
      </c>
    </row>
    <row r="31" spans="1:3" s="11" customFormat="1" ht="39.75" customHeight="1" x14ac:dyDescent="0.3">
      <c r="A31" s="216" t="s">
        <v>41</v>
      </c>
      <c r="B31" s="216" t="s">
        <v>40</v>
      </c>
      <c r="C31" s="15">
        <v>26800</v>
      </c>
    </row>
    <row r="32" spans="1:3" s="11" customFormat="1" ht="42.75" customHeight="1" x14ac:dyDescent="0.3">
      <c r="A32" s="217" t="s">
        <v>42</v>
      </c>
      <c r="B32" s="217" t="s">
        <v>43</v>
      </c>
      <c r="C32" s="12">
        <f>C33+C35</f>
        <v>1718000</v>
      </c>
    </row>
    <row r="33" spans="1:3" s="11" customFormat="1" ht="23.25" customHeight="1" x14ac:dyDescent="0.3">
      <c r="A33" s="217" t="s">
        <v>44</v>
      </c>
      <c r="B33" s="217" t="s">
        <v>45</v>
      </c>
      <c r="C33" s="12">
        <f>C34</f>
        <v>96200</v>
      </c>
    </row>
    <row r="34" spans="1:3" s="11" customFormat="1" ht="62.25" customHeight="1" x14ac:dyDescent="0.3">
      <c r="A34" s="216" t="s">
        <v>46</v>
      </c>
      <c r="B34" s="216" t="s">
        <v>47</v>
      </c>
      <c r="C34" s="15">
        <v>96200</v>
      </c>
    </row>
    <row r="35" spans="1:3" s="11" customFormat="1" ht="42" customHeight="1" x14ac:dyDescent="0.3">
      <c r="A35" s="217" t="s">
        <v>48</v>
      </c>
      <c r="B35" s="217" t="s">
        <v>49</v>
      </c>
      <c r="C35" s="12">
        <f>C36+C38</f>
        <v>1621800</v>
      </c>
    </row>
    <row r="36" spans="1:3" s="11" customFormat="1" ht="30" customHeight="1" x14ac:dyDescent="0.3">
      <c r="A36" s="216" t="s">
        <v>50</v>
      </c>
      <c r="B36" s="216" t="s">
        <v>51</v>
      </c>
      <c r="C36" s="15">
        <f>C37</f>
        <v>1207200</v>
      </c>
    </row>
    <row r="37" spans="1:3" s="11" customFormat="1" ht="45" customHeight="1" x14ac:dyDescent="0.3">
      <c r="A37" s="216" t="s">
        <v>52</v>
      </c>
      <c r="B37" s="216" t="s">
        <v>53</v>
      </c>
      <c r="C37" s="15">
        <v>1207200</v>
      </c>
    </row>
    <row r="38" spans="1:3" s="11" customFormat="1" ht="39" customHeight="1" x14ac:dyDescent="0.3">
      <c r="A38" s="216" t="s">
        <v>54</v>
      </c>
      <c r="B38" s="216" t="s">
        <v>55</v>
      </c>
      <c r="C38" s="15">
        <f>C39</f>
        <v>414600</v>
      </c>
    </row>
    <row r="39" spans="1:3" s="16" customFormat="1" ht="48" customHeight="1" x14ac:dyDescent="0.3">
      <c r="A39" s="216" t="s">
        <v>56</v>
      </c>
      <c r="B39" s="216" t="s">
        <v>57</v>
      </c>
      <c r="C39" s="15">
        <v>414600</v>
      </c>
    </row>
    <row r="40" spans="1:3" s="16" customFormat="1" ht="75" customHeight="1" x14ac:dyDescent="0.3">
      <c r="A40" s="213" t="s">
        <v>58</v>
      </c>
      <c r="B40" s="213" t="s">
        <v>59</v>
      </c>
      <c r="C40" s="12">
        <f>C41</f>
        <v>184100</v>
      </c>
    </row>
    <row r="41" spans="1:3" s="11" customFormat="1" ht="123.75" customHeight="1" x14ac:dyDescent="0.3">
      <c r="A41" s="214" t="s">
        <v>60</v>
      </c>
      <c r="B41" s="214" t="s">
        <v>61</v>
      </c>
      <c r="C41" s="15">
        <f>C42</f>
        <v>184100</v>
      </c>
    </row>
    <row r="42" spans="1:3" s="11" customFormat="1" ht="122.25" customHeight="1" x14ac:dyDescent="0.3">
      <c r="A42" s="215" t="s">
        <v>62</v>
      </c>
      <c r="B42" s="215" t="s">
        <v>63</v>
      </c>
      <c r="C42" s="15">
        <f>C43</f>
        <v>184100</v>
      </c>
    </row>
    <row r="43" spans="1:3" s="11" customFormat="1" ht="112.5" customHeight="1" x14ac:dyDescent="0.3">
      <c r="A43" s="215" t="s">
        <v>64</v>
      </c>
      <c r="B43" s="215" t="s">
        <v>65</v>
      </c>
      <c r="C43" s="15">
        <v>184100</v>
      </c>
    </row>
    <row r="44" spans="1:3" s="11" customFormat="1" ht="44.25" customHeight="1" x14ac:dyDescent="0.3">
      <c r="A44" s="213" t="s">
        <v>66</v>
      </c>
      <c r="B44" s="213" t="s">
        <v>67</v>
      </c>
      <c r="C44" s="12">
        <f>C45</f>
        <v>18376431.560000002</v>
      </c>
    </row>
    <row r="45" spans="1:3" s="11" customFormat="1" ht="58.5" x14ac:dyDescent="0.3">
      <c r="A45" s="214" t="s">
        <v>68</v>
      </c>
      <c r="B45" s="214" t="s">
        <v>69</v>
      </c>
      <c r="C45" s="12">
        <f>C46+C51+C56+C61+C64</f>
        <v>18376431.560000002</v>
      </c>
    </row>
    <row r="46" spans="1:3" s="11" customFormat="1" ht="39" x14ac:dyDescent="0.3">
      <c r="A46" s="214" t="s">
        <v>70</v>
      </c>
      <c r="B46" s="214" t="s">
        <v>71</v>
      </c>
      <c r="C46" s="15">
        <f>C49+C47</f>
        <v>13380700</v>
      </c>
    </row>
    <row r="47" spans="1:3" s="11" customFormat="1" ht="58.5" x14ac:dyDescent="0.3">
      <c r="A47" s="214" t="s">
        <v>322</v>
      </c>
      <c r="B47" s="214" t="s">
        <v>324</v>
      </c>
      <c r="C47" s="15">
        <f>C48</f>
        <v>1295000</v>
      </c>
    </row>
    <row r="48" spans="1:3" s="11" customFormat="1" ht="69.75" customHeight="1" x14ac:dyDescent="0.3">
      <c r="A48" s="214" t="s">
        <v>321</v>
      </c>
      <c r="B48" s="214" t="s">
        <v>323</v>
      </c>
      <c r="C48" s="15">
        <v>1295000</v>
      </c>
    </row>
    <row r="49" spans="1:3" s="11" customFormat="1" ht="63" customHeight="1" x14ac:dyDescent="0.3">
      <c r="A49" s="214" t="s">
        <v>284</v>
      </c>
      <c r="B49" s="214" t="s">
        <v>280</v>
      </c>
      <c r="C49" s="15">
        <f>C50</f>
        <v>12085700</v>
      </c>
    </row>
    <row r="50" spans="1:3" s="11" customFormat="1" ht="55.5" customHeight="1" x14ac:dyDescent="0.3">
      <c r="A50" s="214" t="s">
        <v>269</v>
      </c>
      <c r="B50" s="214" t="s">
        <v>72</v>
      </c>
      <c r="C50" s="15">
        <v>12085700</v>
      </c>
    </row>
    <row r="51" spans="1:3" s="11" customFormat="1" ht="39.75" customHeight="1" x14ac:dyDescent="0.3">
      <c r="A51" s="218" t="s">
        <v>260</v>
      </c>
      <c r="B51" s="213" t="s">
        <v>73</v>
      </c>
      <c r="C51" s="17">
        <f>C52+C54</f>
        <v>938366.55999999994</v>
      </c>
    </row>
    <row r="52" spans="1:3" ht="39" x14ac:dyDescent="0.25">
      <c r="A52" s="214" t="s">
        <v>271</v>
      </c>
      <c r="B52" s="214" t="s">
        <v>274</v>
      </c>
      <c r="C52" s="15">
        <f>C53</f>
        <v>335440.09999999998</v>
      </c>
    </row>
    <row r="53" spans="1:3" ht="58.5" x14ac:dyDescent="0.25">
      <c r="A53" s="214" t="s">
        <v>272</v>
      </c>
      <c r="B53" s="214" t="s">
        <v>273</v>
      </c>
      <c r="C53" s="15">
        <v>335440.09999999998</v>
      </c>
    </row>
    <row r="54" spans="1:3" ht="19.5" x14ac:dyDescent="0.25">
      <c r="A54" s="214" t="s">
        <v>74</v>
      </c>
      <c r="B54" s="214" t="s">
        <v>75</v>
      </c>
      <c r="C54" s="15">
        <f>C55</f>
        <v>602926.46</v>
      </c>
    </row>
    <row r="55" spans="1:3" ht="19.5" x14ac:dyDescent="0.25">
      <c r="A55" s="214" t="s">
        <v>76</v>
      </c>
      <c r="B55" s="214" t="s">
        <v>77</v>
      </c>
      <c r="C55" s="15">
        <v>602926.46</v>
      </c>
    </row>
    <row r="56" spans="1:3" ht="39" x14ac:dyDescent="0.25">
      <c r="A56" s="213" t="s">
        <v>78</v>
      </c>
      <c r="B56" s="213" t="s">
        <v>79</v>
      </c>
      <c r="C56" s="17">
        <f>C57+C59</f>
        <v>273970</v>
      </c>
    </row>
    <row r="57" spans="1:3" ht="57.75" customHeight="1" x14ac:dyDescent="0.25">
      <c r="A57" s="214" t="s">
        <v>80</v>
      </c>
      <c r="B57" s="214" t="s">
        <v>81</v>
      </c>
      <c r="C57" s="18">
        <f>C58</f>
        <v>20000</v>
      </c>
    </row>
    <row r="58" spans="1:3" ht="56.25" customHeight="1" x14ac:dyDescent="0.25">
      <c r="A58" s="214" t="s">
        <v>82</v>
      </c>
      <c r="B58" s="214" t="s">
        <v>83</v>
      </c>
      <c r="C58" s="18">
        <v>20000</v>
      </c>
    </row>
    <row r="59" spans="1:3" ht="49.5" customHeight="1" x14ac:dyDescent="0.25">
      <c r="A59" s="214" t="s">
        <v>86</v>
      </c>
      <c r="B59" s="214" t="s">
        <v>87</v>
      </c>
      <c r="C59" s="15">
        <f>C60</f>
        <v>253970</v>
      </c>
    </row>
    <row r="60" spans="1:3" ht="69" customHeight="1" x14ac:dyDescent="0.25">
      <c r="A60" s="214" t="s">
        <v>88</v>
      </c>
      <c r="B60" s="214" t="s">
        <v>89</v>
      </c>
      <c r="C60" s="15">
        <v>253970</v>
      </c>
    </row>
    <row r="61" spans="1:3" ht="34.5" customHeight="1" x14ac:dyDescent="0.25">
      <c r="A61" s="213" t="s">
        <v>275</v>
      </c>
      <c r="B61" s="213" t="s">
        <v>250</v>
      </c>
      <c r="C61" s="12">
        <f>C62</f>
        <v>3173395</v>
      </c>
    </row>
    <row r="62" spans="1:3" ht="39" x14ac:dyDescent="0.25">
      <c r="A62" s="214" t="s">
        <v>276</v>
      </c>
      <c r="B62" s="214" t="s">
        <v>277</v>
      </c>
      <c r="C62" s="15">
        <f>C63</f>
        <v>3173395</v>
      </c>
    </row>
    <row r="63" spans="1:3" ht="39" x14ac:dyDescent="0.25">
      <c r="A63" s="214" t="s">
        <v>278</v>
      </c>
      <c r="B63" s="214" t="s">
        <v>279</v>
      </c>
      <c r="C63" s="15">
        <v>3173395</v>
      </c>
    </row>
    <row r="64" spans="1:3" ht="19.5" x14ac:dyDescent="0.25">
      <c r="A64" s="213" t="s">
        <v>291</v>
      </c>
      <c r="B64" s="213" t="s">
        <v>292</v>
      </c>
      <c r="C64" s="12">
        <f>C65</f>
        <v>610000</v>
      </c>
    </row>
    <row r="65" spans="1:3" ht="19.5" x14ac:dyDescent="0.25">
      <c r="A65" s="214" t="s">
        <v>293</v>
      </c>
      <c r="B65" s="214" t="s">
        <v>294</v>
      </c>
      <c r="C65" s="15">
        <f>C66</f>
        <v>610000</v>
      </c>
    </row>
    <row r="66" spans="1:3" ht="39" x14ac:dyDescent="0.25">
      <c r="A66" s="214" t="s">
        <v>295</v>
      </c>
      <c r="B66" s="214" t="s">
        <v>296</v>
      </c>
      <c r="C66" s="15">
        <v>610000</v>
      </c>
    </row>
    <row r="67" spans="1:3" ht="19.5" x14ac:dyDescent="0.25">
      <c r="A67" s="219" t="s">
        <v>84</v>
      </c>
      <c r="B67" s="219" t="s">
        <v>85</v>
      </c>
      <c r="C67" s="129">
        <f>C44+C23</f>
        <v>28572831.560000002</v>
      </c>
    </row>
    <row r="68" spans="1:3" ht="20.25" x14ac:dyDescent="0.25">
      <c r="A68" s="19"/>
      <c r="B68" s="19"/>
    </row>
    <row r="69" spans="1:3" ht="20.25" x14ac:dyDescent="0.25">
      <c r="A69" s="19"/>
      <c r="B69" s="19"/>
    </row>
    <row r="70" spans="1:3" ht="20.25" x14ac:dyDescent="0.25">
      <c r="A70" s="19"/>
      <c r="B70" s="19"/>
    </row>
    <row r="71" spans="1:3" ht="20.25" x14ac:dyDescent="0.25">
      <c r="A71" s="19"/>
      <c r="B71" s="19"/>
    </row>
    <row r="74" spans="1:3" x14ac:dyDescent="0.25">
      <c r="C74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0"/>
  <sheetViews>
    <sheetView topLeftCell="A149" zoomScaleNormal="100" workbookViewId="0">
      <selection activeCell="A151" sqref="A150:A151"/>
    </sheetView>
  </sheetViews>
  <sheetFormatPr defaultRowHeight="15" x14ac:dyDescent="0.25"/>
  <cols>
    <col min="1" max="1" width="51.75" style="96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8" t="s">
        <v>261</v>
      </c>
      <c r="D1" s="22"/>
      <c r="E1" s="22"/>
      <c r="F1" s="22"/>
      <c r="G1" s="22"/>
    </row>
    <row r="2" spans="1:7" ht="31.5" customHeight="1" x14ac:dyDescent="0.25">
      <c r="C2" s="248" t="s">
        <v>313</v>
      </c>
      <c r="D2" s="249"/>
      <c r="E2" s="249"/>
      <c r="F2" s="249"/>
      <c r="G2" s="249"/>
    </row>
    <row r="3" spans="1:7" ht="30" customHeight="1" x14ac:dyDescent="0.25">
      <c r="C3" s="251" t="s">
        <v>331</v>
      </c>
      <c r="D3" s="251"/>
      <c r="E3" s="251"/>
      <c r="F3" s="251"/>
      <c r="G3" s="251"/>
    </row>
    <row r="4" spans="1:7" ht="15" customHeight="1" x14ac:dyDescent="0.25">
      <c r="C4" s="253" t="s">
        <v>22</v>
      </c>
      <c r="D4" s="253"/>
      <c r="E4" s="253"/>
      <c r="F4" s="253"/>
      <c r="G4" s="253"/>
    </row>
    <row r="5" spans="1:7" x14ac:dyDescent="0.25">
      <c r="C5" s="208" t="s">
        <v>18</v>
      </c>
      <c r="D5" s="22"/>
      <c r="E5" s="22"/>
      <c r="F5" s="22"/>
      <c r="G5" s="22"/>
    </row>
    <row r="6" spans="1:7" x14ac:dyDescent="0.25">
      <c r="C6" s="208" t="s">
        <v>298</v>
      </c>
      <c r="D6" s="22"/>
      <c r="E6" s="22"/>
      <c r="F6" s="22"/>
      <c r="G6" s="22"/>
    </row>
    <row r="7" spans="1:7" hidden="1" x14ac:dyDescent="0.25">
      <c r="C7" s="208"/>
      <c r="D7" s="22"/>
      <c r="E7" s="22"/>
      <c r="F7" s="22"/>
      <c r="G7" s="22"/>
    </row>
    <row r="8" spans="1:7" ht="15.75" customHeight="1" x14ac:dyDescent="0.25">
      <c r="C8" s="208"/>
      <c r="D8" s="22"/>
      <c r="E8" s="22"/>
      <c r="F8" s="22"/>
      <c r="G8" s="22"/>
    </row>
    <row r="9" spans="1:7" x14ac:dyDescent="0.25">
      <c r="C9" s="208" t="s">
        <v>17</v>
      </c>
      <c r="D9" s="22"/>
      <c r="E9" s="22"/>
      <c r="F9" s="22"/>
      <c r="G9" s="22"/>
    </row>
    <row r="10" spans="1:7" x14ac:dyDescent="0.25">
      <c r="C10" s="208" t="s">
        <v>21</v>
      </c>
      <c r="D10" s="22"/>
      <c r="E10" s="22"/>
      <c r="F10" s="22"/>
      <c r="G10" s="22"/>
    </row>
    <row r="11" spans="1:7" ht="17.25" customHeight="1" x14ac:dyDescent="0.25">
      <c r="C11" s="252" t="s">
        <v>22</v>
      </c>
      <c r="D11" s="252"/>
      <c r="E11" s="252"/>
      <c r="F11" s="252"/>
      <c r="G11" s="252"/>
    </row>
    <row r="12" spans="1:7" x14ac:dyDescent="0.25">
      <c r="C12" s="208" t="s">
        <v>18</v>
      </c>
      <c r="D12" s="22"/>
      <c r="E12" s="22"/>
      <c r="F12" s="22"/>
      <c r="G12" s="22"/>
    </row>
    <row r="13" spans="1:7" x14ac:dyDescent="0.25">
      <c r="C13" s="208" t="s">
        <v>298</v>
      </c>
      <c r="D13" s="22"/>
      <c r="E13" s="22"/>
      <c r="F13" s="22"/>
      <c r="G13" s="22"/>
    </row>
    <row r="14" spans="1:7" x14ac:dyDescent="0.25">
      <c r="C14" s="208" t="s">
        <v>299</v>
      </c>
      <c r="D14" s="22"/>
      <c r="E14" s="22"/>
      <c r="F14" s="22"/>
      <c r="G14" s="22"/>
    </row>
    <row r="16" spans="1:7" x14ac:dyDescent="0.25">
      <c r="A16" s="24"/>
    </row>
    <row r="17" spans="1:7" x14ac:dyDescent="0.25">
      <c r="A17" s="28"/>
    </row>
    <row r="18" spans="1:7" ht="15.75" x14ac:dyDescent="0.25">
      <c r="A18" s="254" t="s">
        <v>91</v>
      </c>
      <c r="B18" s="254"/>
      <c r="C18" s="254"/>
      <c r="D18" s="254"/>
      <c r="E18" s="254"/>
      <c r="F18" s="254"/>
      <c r="G18" s="254"/>
    </row>
    <row r="19" spans="1:7" ht="15.75" x14ac:dyDescent="0.25">
      <c r="A19" s="254" t="s">
        <v>304</v>
      </c>
      <c r="B19" s="254"/>
      <c r="C19" s="254"/>
      <c r="D19" s="254"/>
      <c r="E19" s="254"/>
      <c r="F19" s="254"/>
      <c r="G19" s="254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92</v>
      </c>
      <c r="D22" s="34" t="s">
        <v>93</v>
      </c>
      <c r="E22" s="34" t="s">
        <v>94</v>
      </c>
      <c r="F22" s="34" t="s">
        <v>95</v>
      </c>
      <c r="G22" s="36" t="s">
        <v>305</v>
      </c>
    </row>
    <row r="23" spans="1:7" ht="31.5" x14ac:dyDescent="0.2">
      <c r="A23" s="37" t="s">
        <v>96</v>
      </c>
      <c r="B23" s="38" t="s">
        <v>97</v>
      </c>
      <c r="C23" s="39"/>
      <c r="D23" s="39"/>
      <c r="E23" s="39"/>
      <c r="F23" s="39"/>
      <c r="G23" s="40">
        <f>G24+G66+G89+G104+G123+G150+G161+G59+G120</f>
        <v>31310079.050000001</v>
      </c>
    </row>
    <row r="24" spans="1:7" ht="15.75" x14ac:dyDescent="0.2">
      <c r="A24" s="41" t="s">
        <v>98</v>
      </c>
      <c r="B24" s="42" t="s">
        <v>97</v>
      </c>
      <c r="C24" s="43" t="s">
        <v>99</v>
      </c>
      <c r="D24" s="43"/>
      <c r="E24" s="43"/>
      <c r="F24" s="43"/>
      <c r="G24" s="44">
        <f>G25+G47+G30+G42+G40</f>
        <v>7091281.25</v>
      </c>
    </row>
    <row r="25" spans="1:7" ht="47.25" x14ac:dyDescent="0.2">
      <c r="A25" s="41" t="s">
        <v>100</v>
      </c>
      <c r="B25" s="42" t="s">
        <v>97</v>
      </c>
      <c r="C25" s="42" t="s">
        <v>99</v>
      </c>
      <c r="D25" s="43" t="s">
        <v>101</v>
      </c>
      <c r="E25" s="43"/>
      <c r="F25" s="43"/>
      <c r="G25" s="45">
        <f>G26</f>
        <v>1120598</v>
      </c>
    </row>
    <row r="26" spans="1:7" ht="47.25" x14ac:dyDescent="0.2">
      <c r="A26" s="46" t="s">
        <v>102</v>
      </c>
      <c r="B26" s="47" t="s">
        <v>97</v>
      </c>
      <c r="C26" s="47" t="s">
        <v>99</v>
      </c>
      <c r="D26" s="47" t="s">
        <v>101</v>
      </c>
      <c r="E26" s="48" t="s">
        <v>103</v>
      </c>
      <c r="F26" s="48"/>
      <c r="G26" s="49">
        <f>G27</f>
        <v>1120598</v>
      </c>
    </row>
    <row r="27" spans="1:7" ht="31.5" x14ac:dyDescent="0.2">
      <c r="A27" s="50" t="s">
        <v>104</v>
      </c>
      <c r="B27" s="47" t="s">
        <v>97</v>
      </c>
      <c r="C27" s="47" t="s">
        <v>99</v>
      </c>
      <c r="D27" s="48" t="s">
        <v>101</v>
      </c>
      <c r="E27" s="48" t="s">
        <v>105</v>
      </c>
      <c r="F27" s="48"/>
      <c r="G27" s="49">
        <f>G28</f>
        <v>1120598</v>
      </c>
    </row>
    <row r="28" spans="1:7" ht="15.75" x14ac:dyDescent="0.2">
      <c r="A28" s="50" t="s">
        <v>106</v>
      </c>
      <c r="B28" s="47" t="s">
        <v>97</v>
      </c>
      <c r="C28" s="47" t="s">
        <v>99</v>
      </c>
      <c r="D28" s="47" t="s">
        <v>101</v>
      </c>
      <c r="E28" s="48" t="s">
        <v>107</v>
      </c>
      <c r="F28" s="48"/>
      <c r="G28" s="49">
        <f>G29</f>
        <v>1120598</v>
      </c>
    </row>
    <row r="29" spans="1:7" ht="30.75" customHeight="1" x14ac:dyDescent="0.2">
      <c r="A29" s="50" t="s">
        <v>108</v>
      </c>
      <c r="B29" s="47" t="s">
        <v>97</v>
      </c>
      <c r="C29" s="47" t="s">
        <v>99</v>
      </c>
      <c r="D29" s="47" t="s">
        <v>101</v>
      </c>
      <c r="E29" s="48" t="s">
        <v>107</v>
      </c>
      <c r="F29" s="48" t="s">
        <v>109</v>
      </c>
      <c r="G29" s="49">
        <v>1120598</v>
      </c>
    </row>
    <row r="30" spans="1:7" ht="63" x14ac:dyDescent="0.2">
      <c r="A30" s="52" t="s">
        <v>112</v>
      </c>
      <c r="B30" s="42" t="s">
        <v>97</v>
      </c>
      <c r="C30" s="42" t="s">
        <v>99</v>
      </c>
      <c r="D30" s="42" t="s">
        <v>113</v>
      </c>
      <c r="E30" s="42"/>
      <c r="F30" s="42"/>
      <c r="G30" s="45">
        <f>G31</f>
        <v>5683771</v>
      </c>
    </row>
    <row r="31" spans="1:7" ht="47.25" x14ac:dyDescent="0.2">
      <c r="A31" s="46" t="s">
        <v>102</v>
      </c>
      <c r="B31" s="47" t="s">
        <v>97</v>
      </c>
      <c r="C31" s="47" t="s">
        <v>99</v>
      </c>
      <c r="D31" s="48" t="s">
        <v>113</v>
      </c>
      <c r="E31" s="48" t="s">
        <v>103</v>
      </c>
      <c r="F31" s="48"/>
      <c r="G31" s="49">
        <f>G32</f>
        <v>5683771</v>
      </c>
    </row>
    <row r="32" spans="1:7" ht="31.5" x14ac:dyDescent="0.2">
      <c r="A32" s="50" t="s">
        <v>114</v>
      </c>
      <c r="B32" s="47" t="s">
        <v>97</v>
      </c>
      <c r="C32" s="47" t="s">
        <v>99</v>
      </c>
      <c r="D32" s="48" t="s">
        <v>113</v>
      </c>
      <c r="E32" s="48" t="s">
        <v>115</v>
      </c>
      <c r="F32" s="48"/>
      <c r="G32" s="49">
        <f>G33+G38</f>
        <v>5683771</v>
      </c>
    </row>
    <row r="33" spans="1:7" ht="15.75" x14ac:dyDescent="0.2">
      <c r="A33" s="50" t="s">
        <v>116</v>
      </c>
      <c r="B33" s="47" t="s">
        <v>97</v>
      </c>
      <c r="C33" s="47" t="s">
        <v>99</v>
      </c>
      <c r="D33" s="48" t="s">
        <v>113</v>
      </c>
      <c r="E33" s="48" t="s">
        <v>117</v>
      </c>
      <c r="F33" s="48"/>
      <c r="G33" s="49">
        <f>G34+G35+G37+G36</f>
        <v>5682771</v>
      </c>
    </row>
    <row r="34" spans="1:7" ht="31.5" x14ac:dyDescent="0.2">
      <c r="A34" s="50" t="s">
        <v>108</v>
      </c>
      <c r="B34" s="47" t="s">
        <v>97</v>
      </c>
      <c r="C34" s="47" t="s">
        <v>99</v>
      </c>
      <c r="D34" s="48" t="s">
        <v>113</v>
      </c>
      <c r="E34" s="48" t="s">
        <v>117</v>
      </c>
      <c r="F34" s="48" t="s">
        <v>109</v>
      </c>
      <c r="G34" s="49">
        <v>2492825</v>
      </c>
    </row>
    <row r="35" spans="1:7" ht="31.5" x14ac:dyDescent="0.2">
      <c r="A35" s="53" t="s">
        <v>118</v>
      </c>
      <c r="B35" s="47" t="s">
        <v>97</v>
      </c>
      <c r="C35" s="47" t="s">
        <v>99</v>
      </c>
      <c r="D35" s="48" t="s">
        <v>113</v>
      </c>
      <c r="E35" s="48" t="s">
        <v>117</v>
      </c>
      <c r="F35" s="48" t="s">
        <v>119</v>
      </c>
      <c r="G35" s="49">
        <v>2761946</v>
      </c>
    </row>
    <row r="36" spans="1:7" ht="15.75" x14ac:dyDescent="0.2">
      <c r="A36" s="53" t="s">
        <v>265</v>
      </c>
      <c r="B36" s="47" t="s">
        <v>97</v>
      </c>
      <c r="C36" s="47" t="s">
        <v>99</v>
      </c>
      <c r="D36" s="48" t="s">
        <v>113</v>
      </c>
      <c r="E36" s="48" t="s">
        <v>117</v>
      </c>
      <c r="F36" s="48" t="s">
        <v>264</v>
      </c>
      <c r="G36" s="49">
        <v>0</v>
      </c>
    </row>
    <row r="37" spans="1:7" ht="15.75" x14ac:dyDescent="0.25">
      <c r="A37" s="51" t="s">
        <v>110</v>
      </c>
      <c r="B37" s="47" t="s">
        <v>97</v>
      </c>
      <c r="C37" s="47" t="s">
        <v>99</v>
      </c>
      <c r="D37" s="48" t="s">
        <v>113</v>
      </c>
      <c r="E37" s="48" t="s">
        <v>117</v>
      </c>
      <c r="F37" s="48" t="s">
        <v>111</v>
      </c>
      <c r="G37" s="49">
        <v>428000</v>
      </c>
    </row>
    <row r="38" spans="1:7" ht="52.5" customHeight="1" x14ac:dyDescent="0.2">
      <c r="A38" s="54" t="s">
        <v>120</v>
      </c>
      <c r="B38" s="55" t="s">
        <v>97</v>
      </c>
      <c r="C38" s="55" t="s">
        <v>99</v>
      </c>
      <c r="D38" s="56" t="s">
        <v>113</v>
      </c>
      <c r="E38" s="56" t="s">
        <v>121</v>
      </c>
      <c r="F38" s="56"/>
      <c r="G38" s="57">
        <v>1000</v>
      </c>
    </row>
    <row r="39" spans="1:7" ht="32.25" customHeight="1" x14ac:dyDescent="0.2">
      <c r="A39" s="54" t="s">
        <v>118</v>
      </c>
      <c r="B39" s="55" t="s">
        <v>97</v>
      </c>
      <c r="C39" s="55" t="s">
        <v>99</v>
      </c>
      <c r="D39" s="56" t="s">
        <v>113</v>
      </c>
      <c r="E39" s="56" t="s">
        <v>121</v>
      </c>
      <c r="F39" s="56" t="s">
        <v>119</v>
      </c>
      <c r="G39" s="57">
        <v>1000</v>
      </c>
    </row>
    <row r="40" spans="1:7" ht="42.75" customHeight="1" x14ac:dyDescent="0.2">
      <c r="A40" s="240" t="s">
        <v>306</v>
      </c>
      <c r="B40" s="66" t="s">
        <v>97</v>
      </c>
      <c r="C40" s="66" t="s">
        <v>99</v>
      </c>
      <c r="D40" s="67" t="s">
        <v>307</v>
      </c>
      <c r="E40" s="67" t="s">
        <v>308</v>
      </c>
      <c r="F40" s="67"/>
      <c r="G40" s="82">
        <f>G41</f>
        <v>266912.25</v>
      </c>
    </row>
    <row r="41" spans="1:7" ht="36.75" customHeight="1" x14ac:dyDescent="0.2">
      <c r="A41" s="54" t="s">
        <v>118</v>
      </c>
      <c r="B41" s="55" t="s">
        <v>97</v>
      </c>
      <c r="C41" s="55" t="s">
        <v>99</v>
      </c>
      <c r="D41" s="56" t="s">
        <v>307</v>
      </c>
      <c r="E41" s="56" t="s">
        <v>308</v>
      </c>
      <c r="F41" s="56" t="s">
        <v>119</v>
      </c>
      <c r="G41" s="57">
        <v>266912.25</v>
      </c>
    </row>
    <row r="42" spans="1:7" ht="15.75" x14ac:dyDescent="0.2">
      <c r="A42" s="58" t="s">
        <v>122</v>
      </c>
      <c r="B42" s="42" t="s">
        <v>97</v>
      </c>
      <c r="C42" s="59" t="s">
        <v>99</v>
      </c>
      <c r="D42" s="43" t="s">
        <v>123</v>
      </c>
      <c r="E42" s="43"/>
      <c r="F42" s="43"/>
      <c r="G42" s="45">
        <f>G43</f>
        <v>10000</v>
      </c>
    </row>
    <row r="43" spans="1:7" ht="47.25" x14ac:dyDescent="0.2">
      <c r="A43" s="60" t="s">
        <v>102</v>
      </c>
      <c r="B43" s="47" t="s">
        <v>97</v>
      </c>
      <c r="C43" s="61" t="s">
        <v>99</v>
      </c>
      <c r="D43" s="48" t="s">
        <v>123</v>
      </c>
      <c r="E43" s="48" t="s">
        <v>103</v>
      </c>
      <c r="F43" s="48"/>
      <c r="G43" s="49">
        <f>G44</f>
        <v>10000</v>
      </c>
    </row>
    <row r="44" spans="1:7" ht="15.75" x14ac:dyDescent="0.25">
      <c r="A44" s="62" t="s">
        <v>122</v>
      </c>
      <c r="B44" s="47" t="s">
        <v>97</v>
      </c>
      <c r="C44" s="61" t="s">
        <v>99</v>
      </c>
      <c r="D44" s="48" t="s">
        <v>123</v>
      </c>
      <c r="E44" s="48" t="s">
        <v>124</v>
      </c>
      <c r="F44" s="48"/>
      <c r="G44" s="49">
        <f>G45</f>
        <v>10000</v>
      </c>
    </row>
    <row r="45" spans="1:7" ht="31.5" x14ac:dyDescent="0.25">
      <c r="A45" s="62" t="s">
        <v>125</v>
      </c>
      <c r="B45" s="47" t="s">
        <v>97</v>
      </c>
      <c r="C45" s="61" t="s">
        <v>99</v>
      </c>
      <c r="D45" s="48" t="s">
        <v>123</v>
      </c>
      <c r="E45" s="48" t="s">
        <v>126</v>
      </c>
      <c r="F45" s="48"/>
      <c r="G45" s="49">
        <f>G46</f>
        <v>10000</v>
      </c>
    </row>
    <row r="46" spans="1:7" ht="15.75" x14ac:dyDescent="0.25">
      <c r="A46" s="62" t="s">
        <v>127</v>
      </c>
      <c r="B46" s="47" t="s">
        <v>97</v>
      </c>
      <c r="C46" s="61" t="s">
        <v>99</v>
      </c>
      <c r="D46" s="48" t="s">
        <v>123</v>
      </c>
      <c r="E46" s="48" t="s">
        <v>126</v>
      </c>
      <c r="F46" s="48" t="s">
        <v>128</v>
      </c>
      <c r="G46" s="49">
        <v>10000</v>
      </c>
    </row>
    <row r="47" spans="1:7" ht="15.75" x14ac:dyDescent="0.2">
      <c r="A47" s="41" t="s">
        <v>129</v>
      </c>
      <c r="B47" s="42" t="s">
        <v>97</v>
      </c>
      <c r="C47" s="42" t="s">
        <v>99</v>
      </c>
      <c r="D47" s="42" t="s">
        <v>130</v>
      </c>
      <c r="E47" s="43"/>
      <c r="F47" s="43"/>
      <c r="G47" s="45">
        <f>G48+G56</f>
        <v>10000</v>
      </c>
    </row>
    <row r="48" spans="1:7" ht="63" x14ac:dyDescent="0.2">
      <c r="A48" s="52" t="s">
        <v>131</v>
      </c>
      <c r="B48" s="47" t="s">
        <v>97</v>
      </c>
      <c r="C48" s="47" t="s">
        <v>99</v>
      </c>
      <c r="D48" s="48" t="s">
        <v>130</v>
      </c>
      <c r="E48" s="48" t="s">
        <v>132</v>
      </c>
      <c r="F48" s="48"/>
      <c r="G48" s="63">
        <f>G49+G52</f>
        <v>5000</v>
      </c>
    </row>
    <row r="49" spans="1:12" ht="33" customHeight="1" x14ac:dyDescent="0.2">
      <c r="A49" s="41" t="s">
        <v>133</v>
      </c>
      <c r="B49" s="47" t="s">
        <v>97</v>
      </c>
      <c r="C49" s="47" t="s">
        <v>99</v>
      </c>
      <c r="D49" s="48" t="s">
        <v>130</v>
      </c>
      <c r="E49" s="48" t="s">
        <v>134</v>
      </c>
      <c r="F49" s="48"/>
      <c r="G49" s="63">
        <f>G50</f>
        <v>3000</v>
      </c>
    </row>
    <row r="50" spans="1:12" ht="15.75" x14ac:dyDescent="0.2">
      <c r="A50" s="50" t="s">
        <v>135</v>
      </c>
      <c r="B50" s="47" t="s">
        <v>97</v>
      </c>
      <c r="C50" s="47" t="s">
        <v>99</v>
      </c>
      <c r="D50" s="48" t="s">
        <v>130</v>
      </c>
      <c r="E50" s="48" t="s">
        <v>136</v>
      </c>
      <c r="F50" s="48"/>
      <c r="G50" s="63">
        <f>G51</f>
        <v>3000</v>
      </c>
    </row>
    <row r="51" spans="1:12" ht="31.5" x14ac:dyDescent="0.2">
      <c r="A51" s="46" t="s">
        <v>118</v>
      </c>
      <c r="B51" s="47" t="s">
        <v>97</v>
      </c>
      <c r="C51" s="47" t="s">
        <v>99</v>
      </c>
      <c r="D51" s="48" t="s">
        <v>130</v>
      </c>
      <c r="E51" s="48" t="s">
        <v>136</v>
      </c>
      <c r="F51" s="48" t="s">
        <v>119</v>
      </c>
      <c r="G51" s="63">
        <v>3000</v>
      </c>
    </row>
    <row r="52" spans="1:12" ht="15.75" x14ac:dyDescent="0.2">
      <c r="A52" s="41" t="s">
        <v>137</v>
      </c>
      <c r="B52" s="47" t="s">
        <v>97</v>
      </c>
      <c r="C52" s="47" t="s">
        <v>99</v>
      </c>
      <c r="D52" s="48" t="s">
        <v>130</v>
      </c>
      <c r="E52" s="48" t="s">
        <v>138</v>
      </c>
      <c r="F52" s="48"/>
      <c r="G52" s="63">
        <f>G53</f>
        <v>2000</v>
      </c>
    </row>
    <row r="53" spans="1:12" ht="15.75" x14ac:dyDescent="0.2">
      <c r="A53" s="50" t="s">
        <v>139</v>
      </c>
      <c r="B53" s="47" t="s">
        <v>97</v>
      </c>
      <c r="C53" s="47" t="s">
        <v>99</v>
      </c>
      <c r="D53" s="48" t="s">
        <v>130</v>
      </c>
      <c r="E53" s="48" t="s">
        <v>140</v>
      </c>
      <c r="F53" s="48"/>
      <c r="G53" s="63">
        <f>G54</f>
        <v>2000</v>
      </c>
    </row>
    <row r="54" spans="1:12" ht="31.5" x14ac:dyDescent="0.2">
      <c r="A54" s="64" t="s">
        <v>118</v>
      </c>
      <c r="B54" s="47" t="s">
        <v>97</v>
      </c>
      <c r="C54" s="47" t="s">
        <v>99</v>
      </c>
      <c r="D54" s="48" t="s">
        <v>130</v>
      </c>
      <c r="E54" s="48" t="s">
        <v>140</v>
      </c>
      <c r="F54" s="48" t="s">
        <v>119</v>
      </c>
      <c r="G54" s="63">
        <v>2000</v>
      </c>
    </row>
    <row r="55" spans="1:12" ht="47.25" x14ac:dyDescent="0.25">
      <c r="A55" s="58" t="s">
        <v>141</v>
      </c>
      <c r="B55" s="47" t="s">
        <v>97</v>
      </c>
      <c r="C55" s="47" t="s">
        <v>99</v>
      </c>
      <c r="D55" s="48" t="s">
        <v>130</v>
      </c>
      <c r="E55" s="48" t="s">
        <v>142</v>
      </c>
      <c r="F55" s="48"/>
      <c r="G55" s="63">
        <f>G56</f>
        <v>5000</v>
      </c>
      <c r="H55" s="250"/>
      <c r="I55" s="250"/>
      <c r="J55" s="250"/>
      <c r="K55" s="250"/>
      <c r="L55" s="250"/>
    </row>
    <row r="56" spans="1:12" ht="15.75" x14ac:dyDescent="0.2">
      <c r="A56" s="64" t="s">
        <v>143</v>
      </c>
      <c r="B56" s="47" t="s">
        <v>97</v>
      </c>
      <c r="C56" s="47" t="s">
        <v>99</v>
      </c>
      <c r="D56" s="48" t="s">
        <v>130</v>
      </c>
      <c r="E56" s="48" t="s">
        <v>144</v>
      </c>
      <c r="F56" s="48"/>
      <c r="G56" s="63">
        <f>G57</f>
        <v>5000</v>
      </c>
    </row>
    <row r="57" spans="1:12" ht="31.5" x14ac:dyDescent="0.2">
      <c r="A57" s="50" t="s">
        <v>145</v>
      </c>
      <c r="B57" s="47" t="s">
        <v>97</v>
      </c>
      <c r="C57" s="47" t="s">
        <v>99</v>
      </c>
      <c r="D57" s="48" t="s">
        <v>130</v>
      </c>
      <c r="E57" s="48" t="s">
        <v>146</v>
      </c>
      <c r="F57" s="48"/>
      <c r="G57" s="49">
        <f>G58</f>
        <v>5000</v>
      </c>
    </row>
    <row r="58" spans="1:12" ht="31.5" x14ac:dyDescent="0.2">
      <c r="A58" s="53" t="s">
        <v>118</v>
      </c>
      <c r="B58" s="47" t="s">
        <v>97</v>
      </c>
      <c r="C58" s="55" t="s">
        <v>99</v>
      </c>
      <c r="D58" s="56" t="s">
        <v>130</v>
      </c>
      <c r="E58" s="48" t="s">
        <v>146</v>
      </c>
      <c r="F58" s="48" t="s">
        <v>119</v>
      </c>
      <c r="G58" s="49">
        <v>5000</v>
      </c>
    </row>
    <row r="59" spans="1:12" ht="15.75" x14ac:dyDescent="0.2">
      <c r="A59" s="65" t="s">
        <v>147</v>
      </c>
      <c r="B59" s="42" t="s">
        <v>97</v>
      </c>
      <c r="C59" s="66" t="s">
        <v>101</v>
      </c>
      <c r="D59" s="67"/>
      <c r="E59" s="43"/>
      <c r="F59" s="43"/>
      <c r="G59" s="45">
        <f>G60</f>
        <v>253970</v>
      </c>
    </row>
    <row r="60" spans="1:12" ht="15.75" x14ac:dyDescent="0.2">
      <c r="A60" s="53" t="s">
        <v>148</v>
      </c>
      <c r="B60" s="47" t="s">
        <v>97</v>
      </c>
      <c r="C60" s="55" t="s">
        <v>101</v>
      </c>
      <c r="D60" s="56" t="s">
        <v>149</v>
      </c>
      <c r="E60" s="48"/>
      <c r="F60" s="48"/>
      <c r="G60" s="49">
        <f>G61</f>
        <v>253970</v>
      </c>
    </row>
    <row r="61" spans="1:12" ht="47.25" x14ac:dyDescent="0.2">
      <c r="A61" s="53" t="s">
        <v>150</v>
      </c>
      <c r="B61" s="47" t="s">
        <v>97</v>
      </c>
      <c r="C61" s="55" t="s">
        <v>101</v>
      </c>
      <c r="D61" s="56" t="s">
        <v>149</v>
      </c>
      <c r="E61" s="48" t="s">
        <v>103</v>
      </c>
      <c r="F61" s="48"/>
      <c r="G61" s="49">
        <f>G62</f>
        <v>253970</v>
      </c>
    </row>
    <row r="62" spans="1:12" ht="15.75" x14ac:dyDescent="0.2">
      <c r="A62" s="54" t="s">
        <v>129</v>
      </c>
      <c r="B62" s="47" t="s">
        <v>97</v>
      </c>
      <c r="C62" s="55" t="s">
        <v>101</v>
      </c>
      <c r="D62" s="56" t="s">
        <v>149</v>
      </c>
      <c r="E62" s="48" t="s">
        <v>151</v>
      </c>
      <c r="F62" s="48"/>
      <c r="G62" s="49">
        <f>G64+G65</f>
        <v>253970</v>
      </c>
    </row>
    <row r="63" spans="1:12" ht="31.5" x14ac:dyDescent="0.2">
      <c r="A63" s="53" t="s">
        <v>152</v>
      </c>
      <c r="B63" s="47" t="s">
        <v>97</v>
      </c>
      <c r="C63" s="55" t="s">
        <v>101</v>
      </c>
      <c r="D63" s="56" t="s">
        <v>149</v>
      </c>
      <c r="E63" s="48" t="s">
        <v>153</v>
      </c>
      <c r="F63" s="48"/>
      <c r="G63" s="49">
        <f>G64+G65</f>
        <v>253970</v>
      </c>
    </row>
    <row r="64" spans="1:12" ht="31.5" x14ac:dyDescent="0.2">
      <c r="A64" s="53" t="s">
        <v>108</v>
      </c>
      <c r="B64" s="47" t="s">
        <v>97</v>
      </c>
      <c r="C64" s="55" t="s">
        <v>101</v>
      </c>
      <c r="D64" s="56" t="s">
        <v>149</v>
      </c>
      <c r="E64" s="48" t="s">
        <v>153</v>
      </c>
      <c r="F64" s="48" t="s">
        <v>109</v>
      </c>
      <c r="G64" s="49">
        <v>250485</v>
      </c>
    </row>
    <row r="65" spans="1:7" ht="31.5" x14ac:dyDescent="0.2">
      <c r="A65" s="53" t="s">
        <v>118</v>
      </c>
      <c r="B65" s="47" t="s">
        <v>97</v>
      </c>
      <c r="C65" s="55" t="s">
        <v>101</v>
      </c>
      <c r="D65" s="56" t="s">
        <v>149</v>
      </c>
      <c r="E65" s="48" t="s">
        <v>153</v>
      </c>
      <c r="F65" s="48" t="s">
        <v>119</v>
      </c>
      <c r="G65" s="49">
        <v>3485</v>
      </c>
    </row>
    <row r="66" spans="1:7" ht="31.5" x14ac:dyDescent="0.2">
      <c r="A66" s="68" t="s">
        <v>154</v>
      </c>
      <c r="B66" s="42" t="s">
        <v>97</v>
      </c>
      <c r="C66" s="43" t="s">
        <v>149</v>
      </c>
      <c r="D66" s="43"/>
      <c r="E66" s="43"/>
      <c r="F66" s="43"/>
      <c r="G66" s="44">
        <f>G67</f>
        <v>3146392</v>
      </c>
    </row>
    <row r="67" spans="1:7" ht="34.5" customHeight="1" x14ac:dyDescent="0.2">
      <c r="A67" s="68" t="s">
        <v>155</v>
      </c>
      <c r="B67" s="42" t="s">
        <v>97</v>
      </c>
      <c r="C67" s="42" t="s">
        <v>149</v>
      </c>
      <c r="D67" s="42" t="s">
        <v>156</v>
      </c>
      <c r="E67" s="42"/>
      <c r="F67" s="42"/>
      <c r="G67" s="45">
        <f>G68</f>
        <v>3146392</v>
      </c>
    </row>
    <row r="68" spans="1:7" ht="36" customHeight="1" x14ac:dyDescent="0.2">
      <c r="A68" s="41" t="s">
        <v>157</v>
      </c>
      <c r="B68" s="42" t="s">
        <v>97</v>
      </c>
      <c r="C68" s="43" t="s">
        <v>149</v>
      </c>
      <c r="D68" s="43" t="s">
        <v>156</v>
      </c>
      <c r="E68" s="43" t="s">
        <v>158</v>
      </c>
      <c r="F68" s="43"/>
      <c r="G68" s="45">
        <f>G69+G74</f>
        <v>3146392</v>
      </c>
    </row>
    <row r="69" spans="1:7" ht="31.5" x14ac:dyDescent="0.2">
      <c r="A69" s="50" t="s">
        <v>159</v>
      </c>
      <c r="B69" s="47" t="s">
        <v>97</v>
      </c>
      <c r="C69" s="48" t="s">
        <v>149</v>
      </c>
      <c r="D69" s="48" t="s">
        <v>156</v>
      </c>
      <c r="E69" s="48" t="s">
        <v>160</v>
      </c>
      <c r="F69" s="48"/>
      <c r="G69" s="49">
        <f>G70+G72</f>
        <v>52000</v>
      </c>
    </row>
    <row r="70" spans="1:7" ht="30.75" customHeight="1" x14ac:dyDescent="0.2">
      <c r="A70" s="50" t="s">
        <v>161</v>
      </c>
      <c r="B70" s="47" t="s">
        <v>97</v>
      </c>
      <c r="C70" s="48" t="s">
        <v>149</v>
      </c>
      <c r="D70" s="48" t="s">
        <v>156</v>
      </c>
      <c r="E70" s="48" t="s">
        <v>162</v>
      </c>
      <c r="F70" s="48"/>
      <c r="G70" s="49">
        <f>G71</f>
        <v>30000</v>
      </c>
    </row>
    <row r="71" spans="1:7" ht="36.75" customHeight="1" x14ac:dyDescent="0.2">
      <c r="A71" s="53" t="s">
        <v>118</v>
      </c>
      <c r="B71" s="47" t="s">
        <v>97</v>
      </c>
      <c r="C71" s="48" t="s">
        <v>149</v>
      </c>
      <c r="D71" s="48" t="s">
        <v>156</v>
      </c>
      <c r="E71" s="48" t="s">
        <v>162</v>
      </c>
      <c r="F71" s="48" t="s">
        <v>119</v>
      </c>
      <c r="G71" s="49">
        <v>30000</v>
      </c>
    </row>
    <row r="72" spans="1:7" ht="30.75" customHeight="1" x14ac:dyDescent="0.2">
      <c r="A72" s="53" t="s">
        <v>281</v>
      </c>
      <c r="B72" s="47" t="s">
        <v>97</v>
      </c>
      <c r="C72" s="48" t="s">
        <v>149</v>
      </c>
      <c r="D72" s="48" t="s">
        <v>156</v>
      </c>
      <c r="E72" s="48" t="s">
        <v>282</v>
      </c>
      <c r="F72" s="48"/>
      <c r="G72" s="49">
        <f>G73</f>
        <v>22000</v>
      </c>
    </row>
    <row r="73" spans="1:7" ht="27" customHeight="1" x14ac:dyDescent="0.2">
      <c r="A73" s="53" t="s">
        <v>118</v>
      </c>
      <c r="B73" s="47" t="s">
        <v>97</v>
      </c>
      <c r="C73" s="48" t="s">
        <v>149</v>
      </c>
      <c r="D73" s="48" t="s">
        <v>156</v>
      </c>
      <c r="E73" s="48" t="s">
        <v>282</v>
      </c>
      <c r="F73" s="48" t="s">
        <v>119</v>
      </c>
      <c r="G73" s="49">
        <v>22000</v>
      </c>
    </row>
    <row r="74" spans="1:7" ht="15.75" x14ac:dyDescent="0.25">
      <c r="A74" s="50" t="s">
        <v>163</v>
      </c>
      <c r="B74" s="47" t="s">
        <v>97</v>
      </c>
      <c r="C74" s="48" t="s">
        <v>149</v>
      </c>
      <c r="D74" s="48" t="s">
        <v>156</v>
      </c>
      <c r="E74" s="48" t="s">
        <v>164</v>
      </c>
      <c r="F74" s="69"/>
      <c r="G74" s="70">
        <f>G75+G79+G83+G85+G87+G81</f>
        <v>3094392</v>
      </c>
    </row>
    <row r="75" spans="1:7" ht="34.5" customHeight="1" x14ac:dyDescent="0.25">
      <c r="A75" s="50" t="s">
        <v>165</v>
      </c>
      <c r="B75" s="47" t="s">
        <v>97</v>
      </c>
      <c r="C75" s="48" t="s">
        <v>149</v>
      </c>
      <c r="D75" s="48" t="s">
        <v>156</v>
      </c>
      <c r="E75" s="48" t="s">
        <v>166</v>
      </c>
      <c r="F75" s="69"/>
      <c r="G75" s="70">
        <f>G76+G77+G78</f>
        <v>2713856</v>
      </c>
    </row>
    <row r="76" spans="1:7" ht="37.5" customHeight="1" x14ac:dyDescent="0.2">
      <c r="A76" s="46" t="s">
        <v>167</v>
      </c>
      <c r="B76" s="47" t="s">
        <v>97</v>
      </c>
      <c r="C76" s="48" t="s">
        <v>149</v>
      </c>
      <c r="D76" s="48" t="s">
        <v>156</v>
      </c>
      <c r="E76" s="48" t="s">
        <v>166</v>
      </c>
      <c r="F76" s="71" t="s">
        <v>109</v>
      </c>
      <c r="G76" s="70">
        <v>2437856</v>
      </c>
    </row>
    <row r="77" spans="1:7" ht="30" customHeight="1" x14ac:dyDescent="0.2">
      <c r="A77" s="53" t="s">
        <v>118</v>
      </c>
      <c r="B77" s="47" t="s">
        <v>97</v>
      </c>
      <c r="C77" s="48" t="s">
        <v>149</v>
      </c>
      <c r="D77" s="48" t="s">
        <v>156</v>
      </c>
      <c r="E77" s="48" t="s">
        <v>166</v>
      </c>
      <c r="F77" s="71" t="s">
        <v>119</v>
      </c>
      <c r="G77" s="70">
        <v>276000</v>
      </c>
    </row>
    <row r="78" spans="1:7" ht="15.75" hidden="1" x14ac:dyDescent="0.25">
      <c r="A78" s="51" t="s">
        <v>110</v>
      </c>
      <c r="B78" s="47" t="s">
        <v>97</v>
      </c>
      <c r="C78" s="48" t="s">
        <v>149</v>
      </c>
      <c r="D78" s="48" t="s">
        <v>156</v>
      </c>
      <c r="E78" s="48" t="s">
        <v>166</v>
      </c>
      <c r="F78" s="71" t="s">
        <v>111</v>
      </c>
      <c r="G78" s="70"/>
    </row>
    <row r="79" spans="1:7" ht="31.5" x14ac:dyDescent="0.25">
      <c r="A79" s="51" t="s">
        <v>168</v>
      </c>
      <c r="B79" s="47" t="s">
        <v>97</v>
      </c>
      <c r="C79" s="48" t="s">
        <v>149</v>
      </c>
      <c r="D79" s="48" t="s">
        <v>156</v>
      </c>
      <c r="E79" s="48" t="s">
        <v>169</v>
      </c>
      <c r="F79" s="71"/>
      <c r="G79" s="70">
        <f>G80</f>
        <v>155270</v>
      </c>
    </row>
    <row r="80" spans="1:7" ht="31.5" x14ac:dyDescent="0.2">
      <c r="A80" s="53" t="s">
        <v>118</v>
      </c>
      <c r="B80" s="47" t="s">
        <v>97</v>
      </c>
      <c r="C80" s="48" t="s">
        <v>149</v>
      </c>
      <c r="D80" s="48" t="s">
        <v>156</v>
      </c>
      <c r="E80" s="48" t="s">
        <v>169</v>
      </c>
      <c r="F80" s="71" t="s">
        <v>109</v>
      </c>
      <c r="G80" s="70">
        <v>155270</v>
      </c>
    </row>
    <row r="81" spans="1:7" ht="31.5" x14ac:dyDescent="0.25">
      <c r="A81" s="51" t="s">
        <v>168</v>
      </c>
      <c r="B81" s="47" t="s">
        <v>97</v>
      </c>
      <c r="C81" s="48" t="s">
        <v>149</v>
      </c>
      <c r="D81" s="48" t="s">
        <v>156</v>
      </c>
      <c r="E81" s="48" t="s">
        <v>169</v>
      </c>
      <c r="F81" s="71"/>
      <c r="G81" s="70">
        <f>G82</f>
        <v>160266</v>
      </c>
    </row>
    <row r="82" spans="1:7" ht="31.5" x14ac:dyDescent="0.2">
      <c r="A82" s="53" t="s">
        <v>118</v>
      </c>
      <c r="B82" s="47" t="s">
        <v>97</v>
      </c>
      <c r="C82" s="48" t="s">
        <v>149</v>
      </c>
      <c r="D82" s="48" t="s">
        <v>156</v>
      </c>
      <c r="E82" s="48" t="s">
        <v>169</v>
      </c>
      <c r="F82" s="71" t="s">
        <v>119</v>
      </c>
      <c r="G82" s="70">
        <v>160266</v>
      </c>
    </row>
    <row r="83" spans="1:7" ht="31.5" x14ac:dyDescent="0.25">
      <c r="A83" s="72" t="s">
        <v>170</v>
      </c>
      <c r="B83" s="47" t="s">
        <v>97</v>
      </c>
      <c r="C83" s="48" t="s">
        <v>149</v>
      </c>
      <c r="D83" s="48" t="s">
        <v>156</v>
      </c>
      <c r="E83" s="56" t="s">
        <v>171</v>
      </c>
      <c r="F83" s="71"/>
      <c r="G83" s="70">
        <f>G84</f>
        <v>4000</v>
      </c>
    </row>
    <row r="84" spans="1:7" ht="31.5" x14ac:dyDescent="0.2">
      <c r="A84" s="53" t="s">
        <v>262</v>
      </c>
      <c r="B84" s="47" t="s">
        <v>97</v>
      </c>
      <c r="C84" s="48" t="s">
        <v>149</v>
      </c>
      <c r="D84" s="48" t="s">
        <v>156</v>
      </c>
      <c r="E84" s="56" t="s">
        <v>171</v>
      </c>
      <c r="F84" s="71" t="s">
        <v>119</v>
      </c>
      <c r="G84" s="70">
        <v>4000</v>
      </c>
    </row>
    <row r="85" spans="1:7" ht="15.75" x14ac:dyDescent="0.25">
      <c r="A85" s="51" t="s">
        <v>172</v>
      </c>
      <c r="B85" s="47" t="s">
        <v>97</v>
      </c>
      <c r="C85" s="48" t="s">
        <v>149</v>
      </c>
      <c r="D85" s="48" t="s">
        <v>156</v>
      </c>
      <c r="E85" s="48" t="s">
        <v>173</v>
      </c>
      <c r="F85" s="71"/>
      <c r="G85" s="70">
        <f>G86</f>
        <v>60000</v>
      </c>
    </row>
    <row r="86" spans="1:7" ht="31.5" x14ac:dyDescent="0.2">
      <c r="A86" s="53" t="s">
        <v>118</v>
      </c>
      <c r="B86" s="47" t="s">
        <v>97</v>
      </c>
      <c r="C86" s="48" t="s">
        <v>149</v>
      </c>
      <c r="D86" s="48" t="s">
        <v>156</v>
      </c>
      <c r="E86" s="48" t="s">
        <v>173</v>
      </c>
      <c r="F86" s="71" t="s">
        <v>119</v>
      </c>
      <c r="G86" s="70">
        <v>60000</v>
      </c>
    </row>
    <row r="87" spans="1:7" ht="31.5" x14ac:dyDescent="0.25">
      <c r="A87" s="72" t="s">
        <v>174</v>
      </c>
      <c r="B87" s="47" t="s">
        <v>97</v>
      </c>
      <c r="C87" s="48" t="s">
        <v>149</v>
      </c>
      <c r="D87" s="48" t="s">
        <v>156</v>
      </c>
      <c r="E87" s="56" t="s">
        <v>175</v>
      </c>
      <c r="F87" s="71"/>
      <c r="G87" s="70">
        <v>1000</v>
      </c>
    </row>
    <row r="88" spans="1:7" ht="31.5" x14ac:dyDescent="0.2">
      <c r="A88" s="53" t="s">
        <v>262</v>
      </c>
      <c r="B88" s="47" t="s">
        <v>97</v>
      </c>
      <c r="C88" s="48" t="s">
        <v>149</v>
      </c>
      <c r="D88" s="48" t="s">
        <v>156</v>
      </c>
      <c r="E88" s="56" t="s">
        <v>175</v>
      </c>
      <c r="F88" s="71" t="s">
        <v>119</v>
      </c>
      <c r="G88" s="70">
        <v>1000</v>
      </c>
    </row>
    <row r="89" spans="1:7" ht="15.75" x14ac:dyDescent="0.2">
      <c r="A89" s="68" t="s">
        <v>176</v>
      </c>
      <c r="B89" s="66" t="s">
        <v>97</v>
      </c>
      <c r="C89" s="67" t="s">
        <v>113</v>
      </c>
      <c r="D89" s="67"/>
      <c r="E89" s="67"/>
      <c r="F89" s="67"/>
      <c r="G89" s="73">
        <f>G90+G95</f>
        <v>3544607.5700000003</v>
      </c>
    </row>
    <row r="90" spans="1:7" ht="15.75" x14ac:dyDescent="0.2">
      <c r="A90" s="68" t="s">
        <v>319</v>
      </c>
      <c r="B90" s="66" t="s">
        <v>97</v>
      </c>
      <c r="C90" s="67" t="s">
        <v>113</v>
      </c>
      <c r="D90" s="67" t="s">
        <v>315</v>
      </c>
      <c r="E90" s="67"/>
      <c r="F90" s="67"/>
      <c r="G90" s="73">
        <f>G91</f>
        <v>902163.18</v>
      </c>
    </row>
    <row r="91" spans="1:7" ht="63" x14ac:dyDescent="0.2">
      <c r="A91" s="68" t="s">
        <v>316</v>
      </c>
      <c r="B91" s="66" t="s">
        <v>97</v>
      </c>
      <c r="C91" s="67" t="s">
        <v>113</v>
      </c>
      <c r="D91" s="67" t="s">
        <v>315</v>
      </c>
      <c r="E91" s="67" t="s">
        <v>188</v>
      </c>
      <c r="F91" s="67"/>
      <c r="G91" s="73">
        <f>G92</f>
        <v>902163.18</v>
      </c>
    </row>
    <row r="92" spans="1:7" ht="47.25" x14ac:dyDescent="0.2">
      <c r="A92" s="68" t="s">
        <v>317</v>
      </c>
      <c r="B92" s="66" t="s">
        <v>97</v>
      </c>
      <c r="C92" s="67" t="s">
        <v>113</v>
      </c>
      <c r="D92" s="67" t="s">
        <v>315</v>
      </c>
      <c r="E92" s="67" t="s">
        <v>189</v>
      </c>
      <c r="F92" s="67"/>
      <c r="G92" s="73">
        <f>G93</f>
        <v>902163.18</v>
      </c>
    </row>
    <row r="93" spans="1:7" ht="63" x14ac:dyDescent="0.2">
      <c r="A93" s="74" t="s">
        <v>318</v>
      </c>
      <c r="B93" s="55" t="s">
        <v>97</v>
      </c>
      <c r="C93" s="56" t="s">
        <v>113</v>
      </c>
      <c r="D93" s="56" t="s">
        <v>315</v>
      </c>
      <c r="E93" s="56" t="s">
        <v>190</v>
      </c>
      <c r="F93" s="56"/>
      <c r="G93" s="243">
        <f>G94</f>
        <v>902163.18</v>
      </c>
    </row>
    <row r="94" spans="1:7" ht="31.5" x14ac:dyDescent="0.2">
      <c r="A94" s="53" t="s">
        <v>262</v>
      </c>
      <c r="B94" s="55" t="s">
        <v>97</v>
      </c>
      <c r="C94" s="56" t="s">
        <v>113</v>
      </c>
      <c r="D94" s="56" t="s">
        <v>315</v>
      </c>
      <c r="E94" s="56" t="s">
        <v>190</v>
      </c>
      <c r="F94" s="56" t="s">
        <v>119</v>
      </c>
      <c r="G94" s="243">
        <v>902163.18</v>
      </c>
    </row>
    <row r="95" spans="1:7" ht="15.75" x14ac:dyDescent="0.2">
      <c r="A95" s="68" t="s">
        <v>177</v>
      </c>
      <c r="B95" s="66" t="s">
        <v>97</v>
      </c>
      <c r="C95" s="67" t="s">
        <v>113</v>
      </c>
      <c r="D95" s="67" t="s">
        <v>178</v>
      </c>
      <c r="E95" s="67"/>
      <c r="F95" s="67"/>
      <c r="G95" s="73">
        <f>G101+G97</f>
        <v>2642444.39</v>
      </c>
    </row>
    <row r="96" spans="1:7" ht="47.25" x14ac:dyDescent="0.2">
      <c r="A96" s="41" t="s">
        <v>181</v>
      </c>
      <c r="B96" s="47" t="s">
        <v>97</v>
      </c>
      <c r="C96" s="48" t="s">
        <v>113</v>
      </c>
      <c r="D96" s="48" t="s">
        <v>178</v>
      </c>
      <c r="E96" s="48" t="s">
        <v>182</v>
      </c>
      <c r="F96" s="48"/>
      <c r="G96" s="49">
        <f>G97</f>
        <v>338828.39</v>
      </c>
    </row>
    <row r="97" spans="1:9" ht="47.25" x14ac:dyDescent="0.25">
      <c r="A97" s="51" t="s">
        <v>183</v>
      </c>
      <c r="B97" s="47" t="s">
        <v>97</v>
      </c>
      <c r="C97" s="48" t="s">
        <v>113</v>
      </c>
      <c r="D97" s="48" t="s">
        <v>178</v>
      </c>
      <c r="E97" s="48" t="s">
        <v>184</v>
      </c>
      <c r="F97" s="48"/>
      <c r="G97" s="49">
        <f>G98</f>
        <v>338828.39</v>
      </c>
    </row>
    <row r="98" spans="1:9" ht="78.75" customHeight="1" x14ac:dyDescent="0.2">
      <c r="A98" s="74" t="s">
        <v>185</v>
      </c>
      <c r="B98" s="55" t="s">
        <v>97</v>
      </c>
      <c r="C98" s="56" t="s">
        <v>113</v>
      </c>
      <c r="D98" s="56" t="s">
        <v>178</v>
      </c>
      <c r="E98" s="55" t="s">
        <v>290</v>
      </c>
      <c r="F98" s="56"/>
      <c r="G98" s="57">
        <f>G99</f>
        <v>338828.39</v>
      </c>
    </row>
    <row r="99" spans="1:9" ht="43.5" customHeight="1" x14ac:dyDescent="0.2">
      <c r="A99" s="53" t="s">
        <v>262</v>
      </c>
      <c r="B99" s="55" t="s">
        <v>97</v>
      </c>
      <c r="C99" s="56" t="s">
        <v>113</v>
      </c>
      <c r="D99" s="56" t="s">
        <v>178</v>
      </c>
      <c r="E99" s="55" t="s">
        <v>290</v>
      </c>
      <c r="F99" s="56" t="s">
        <v>119</v>
      </c>
      <c r="G99" s="57">
        <v>338828.39</v>
      </c>
      <c r="I99" s="80"/>
    </row>
    <row r="100" spans="1:9" ht="47.25" customHeight="1" x14ac:dyDescent="0.2">
      <c r="A100" s="50" t="s">
        <v>102</v>
      </c>
      <c r="B100" s="47" t="s">
        <v>97</v>
      </c>
      <c r="C100" s="48" t="s">
        <v>113</v>
      </c>
      <c r="D100" s="48" t="s">
        <v>178</v>
      </c>
      <c r="E100" s="48" t="s">
        <v>103</v>
      </c>
      <c r="F100" s="47"/>
      <c r="G100" s="49">
        <f>G101</f>
        <v>2303616</v>
      </c>
    </row>
    <row r="101" spans="1:9" ht="38.25" customHeight="1" x14ac:dyDescent="0.2">
      <c r="A101" s="50" t="s">
        <v>129</v>
      </c>
      <c r="B101" s="47" t="s">
        <v>97</v>
      </c>
      <c r="C101" s="48" t="s">
        <v>113</v>
      </c>
      <c r="D101" s="48" t="s">
        <v>178</v>
      </c>
      <c r="E101" s="48" t="s">
        <v>151</v>
      </c>
      <c r="F101" s="47"/>
      <c r="G101" s="49">
        <f>G102</f>
        <v>2303616</v>
      </c>
    </row>
    <row r="102" spans="1:9" ht="54" customHeight="1" x14ac:dyDescent="0.25">
      <c r="A102" s="51" t="s">
        <v>179</v>
      </c>
      <c r="B102" s="47" t="s">
        <v>97</v>
      </c>
      <c r="C102" s="48" t="s">
        <v>113</v>
      </c>
      <c r="D102" s="48" t="s">
        <v>178</v>
      </c>
      <c r="E102" s="47" t="s">
        <v>180</v>
      </c>
      <c r="F102" s="48"/>
      <c r="G102" s="49">
        <f>G103</f>
        <v>2303616</v>
      </c>
    </row>
    <row r="103" spans="1:9" ht="31.5" x14ac:dyDescent="0.2">
      <c r="A103" s="50" t="s">
        <v>108</v>
      </c>
      <c r="B103" s="47" t="s">
        <v>97</v>
      </c>
      <c r="C103" s="48" t="s">
        <v>113</v>
      </c>
      <c r="D103" s="48" t="s">
        <v>178</v>
      </c>
      <c r="E103" s="47" t="s">
        <v>180</v>
      </c>
      <c r="F103" s="48" t="s">
        <v>109</v>
      </c>
      <c r="G103" s="49">
        <v>2303616</v>
      </c>
    </row>
    <row r="104" spans="1:9" ht="15.75" x14ac:dyDescent="0.2">
      <c r="A104" s="41" t="s">
        <v>186</v>
      </c>
      <c r="B104" s="42" t="s">
        <v>97</v>
      </c>
      <c r="C104" s="43" t="s">
        <v>187</v>
      </c>
      <c r="D104" s="43"/>
      <c r="E104" s="43"/>
      <c r="F104" s="43"/>
      <c r="G104" s="75">
        <f>G105</f>
        <v>4443741.2300000004</v>
      </c>
    </row>
    <row r="105" spans="1:9" ht="15.75" x14ac:dyDescent="0.2">
      <c r="A105" s="41" t="s">
        <v>191</v>
      </c>
      <c r="B105" s="42" t="s">
        <v>97</v>
      </c>
      <c r="C105" s="43" t="s">
        <v>187</v>
      </c>
      <c r="D105" s="43" t="s">
        <v>149</v>
      </c>
      <c r="E105" s="43"/>
      <c r="F105" s="43"/>
      <c r="G105" s="44">
        <f>G106+G114</f>
        <v>4443741.2300000004</v>
      </c>
    </row>
    <row r="106" spans="1:9" ht="15.75" x14ac:dyDescent="0.2">
      <c r="A106" s="41" t="s">
        <v>192</v>
      </c>
      <c r="B106" s="42" t="s">
        <v>97</v>
      </c>
      <c r="C106" s="42" t="s">
        <v>187</v>
      </c>
      <c r="D106" s="43" t="s">
        <v>149</v>
      </c>
      <c r="E106" s="43" t="s">
        <v>193</v>
      </c>
      <c r="F106" s="43"/>
      <c r="G106" s="76">
        <f>G107</f>
        <v>4139671.23</v>
      </c>
    </row>
    <row r="107" spans="1:9" ht="31.5" x14ac:dyDescent="0.2">
      <c r="A107" s="50" t="s">
        <v>194</v>
      </c>
      <c r="B107" s="47" t="s">
        <v>97</v>
      </c>
      <c r="C107" s="47" t="s">
        <v>187</v>
      </c>
      <c r="D107" s="48" t="s">
        <v>149</v>
      </c>
      <c r="E107" s="48" t="s">
        <v>195</v>
      </c>
      <c r="F107" s="48"/>
      <c r="G107" s="77">
        <f>G108+G110+G112</f>
        <v>4139671.23</v>
      </c>
      <c r="H107" s="83"/>
    </row>
    <row r="108" spans="1:9" ht="31.5" x14ac:dyDescent="0.2">
      <c r="A108" s="78" t="s">
        <v>196</v>
      </c>
      <c r="B108" s="47" t="s">
        <v>97</v>
      </c>
      <c r="C108" s="47" t="s">
        <v>187</v>
      </c>
      <c r="D108" s="48" t="s">
        <v>149</v>
      </c>
      <c r="E108" s="48" t="s">
        <v>197</v>
      </c>
      <c r="F108" s="48"/>
      <c r="G108" s="57">
        <f>G109</f>
        <v>140000</v>
      </c>
      <c r="H108" s="83"/>
    </row>
    <row r="109" spans="1:9" ht="31.5" x14ac:dyDescent="0.2">
      <c r="A109" s="53" t="s">
        <v>118</v>
      </c>
      <c r="B109" s="47" t="s">
        <v>97</v>
      </c>
      <c r="C109" s="47" t="s">
        <v>187</v>
      </c>
      <c r="D109" s="48" t="s">
        <v>149</v>
      </c>
      <c r="E109" s="48" t="s">
        <v>197</v>
      </c>
      <c r="F109" s="48" t="s">
        <v>119</v>
      </c>
      <c r="G109" s="57">
        <v>140000</v>
      </c>
    </row>
    <row r="110" spans="1:9" ht="31.5" x14ac:dyDescent="0.2">
      <c r="A110" s="78" t="s">
        <v>198</v>
      </c>
      <c r="B110" s="47" t="s">
        <v>97</v>
      </c>
      <c r="C110" s="47" t="s">
        <v>187</v>
      </c>
      <c r="D110" s="48" t="s">
        <v>149</v>
      </c>
      <c r="E110" s="48" t="s">
        <v>199</v>
      </c>
      <c r="F110" s="48"/>
      <c r="G110" s="49">
        <f>G111</f>
        <v>250000</v>
      </c>
    </row>
    <row r="111" spans="1:9" ht="31.5" x14ac:dyDescent="0.2">
      <c r="A111" s="53" t="s">
        <v>118</v>
      </c>
      <c r="B111" s="47" t="s">
        <v>97</v>
      </c>
      <c r="C111" s="47" t="s">
        <v>187</v>
      </c>
      <c r="D111" s="48" t="s">
        <v>149</v>
      </c>
      <c r="E111" s="48" t="s">
        <v>199</v>
      </c>
      <c r="F111" s="48" t="s">
        <v>119</v>
      </c>
      <c r="G111" s="49">
        <v>250000</v>
      </c>
    </row>
    <row r="112" spans="1:9" ht="15.75" x14ac:dyDescent="0.2">
      <c r="A112" s="79" t="s">
        <v>200</v>
      </c>
      <c r="B112" s="47" t="s">
        <v>97</v>
      </c>
      <c r="C112" s="47" t="s">
        <v>187</v>
      </c>
      <c r="D112" s="48" t="s">
        <v>149</v>
      </c>
      <c r="E112" s="48" t="s">
        <v>201</v>
      </c>
      <c r="F112" s="48"/>
      <c r="G112" s="57">
        <f>G113</f>
        <v>3749671.23</v>
      </c>
    </row>
    <row r="113" spans="1:7" ht="31.5" x14ac:dyDescent="0.2">
      <c r="A113" s="53" t="s">
        <v>118</v>
      </c>
      <c r="B113" s="47" t="s">
        <v>97</v>
      </c>
      <c r="C113" s="47" t="s">
        <v>187</v>
      </c>
      <c r="D113" s="48" t="s">
        <v>149</v>
      </c>
      <c r="E113" s="48" t="s">
        <v>201</v>
      </c>
      <c r="F113" s="48" t="s">
        <v>119</v>
      </c>
      <c r="G113" s="77">
        <v>3749671.23</v>
      </c>
    </row>
    <row r="114" spans="1:7" ht="47.25" x14ac:dyDescent="0.2">
      <c r="A114" s="65" t="s">
        <v>263</v>
      </c>
      <c r="B114" s="42" t="s">
        <v>97</v>
      </c>
      <c r="C114" s="42" t="s">
        <v>187</v>
      </c>
      <c r="D114" s="43" t="s">
        <v>149</v>
      </c>
      <c r="E114" s="43" t="s">
        <v>203</v>
      </c>
      <c r="F114" s="43"/>
      <c r="G114" s="76">
        <f>G115+G118</f>
        <v>304070</v>
      </c>
    </row>
    <row r="115" spans="1:7" ht="31.5" x14ac:dyDescent="0.2">
      <c r="A115" s="53" t="s">
        <v>204</v>
      </c>
      <c r="B115" s="47" t="s">
        <v>97</v>
      </c>
      <c r="C115" s="47" t="s">
        <v>187</v>
      </c>
      <c r="D115" s="48" t="s">
        <v>149</v>
      </c>
      <c r="E115" s="48" t="s">
        <v>205</v>
      </c>
      <c r="F115" s="48"/>
      <c r="G115" s="77">
        <f>G116</f>
        <v>224070</v>
      </c>
    </row>
    <row r="116" spans="1:7" ht="31.5" x14ac:dyDescent="0.2">
      <c r="A116" s="53" t="s">
        <v>206</v>
      </c>
      <c r="B116" s="47" t="s">
        <v>97</v>
      </c>
      <c r="C116" s="47" t="s">
        <v>187</v>
      </c>
      <c r="D116" s="48" t="s">
        <v>149</v>
      </c>
      <c r="E116" s="48" t="s">
        <v>285</v>
      </c>
      <c r="F116" s="48"/>
      <c r="G116" s="77">
        <f>G117</f>
        <v>224070</v>
      </c>
    </row>
    <row r="117" spans="1:7" ht="31.5" x14ac:dyDescent="0.2">
      <c r="A117" s="53" t="s">
        <v>118</v>
      </c>
      <c r="B117" s="47" t="s">
        <v>97</v>
      </c>
      <c r="C117" s="47" t="s">
        <v>187</v>
      </c>
      <c r="D117" s="48" t="s">
        <v>149</v>
      </c>
      <c r="E117" s="48" t="s">
        <v>285</v>
      </c>
      <c r="F117" s="48" t="s">
        <v>119</v>
      </c>
      <c r="G117" s="77">
        <v>224070</v>
      </c>
    </row>
    <row r="118" spans="1:7" ht="39" customHeight="1" x14ac:dyDescent="0.2">
      <c r="A118" s="53" t="s">
        <v>206</v>
      </c>
      <c r="B118" s="47" t="s">
        <v>97</v>
      </c>
      <c r="C118" s="47" t="s">
        <v>187</v>
      </c>
      <c r="D118" s="48" t="s">
        <v>149</v>
      </c>
      <c r="E118" s="48" t="s">
        <v>286</v>
      </c>
      <c r="F118" s="48"/>
      <c r="G118" s="77">
        <f>G119</f>
        <v>80000</v>
      </c>
    </row>
    <row r="119" spans="1:7" ht="34.5" customHeight="1" x14ac:dyDescent="0.2">
      <c r="A119" s="53" t="s">
        <v>118</v>
      </c>
      <c r="B119" s="47" t="s">
        <v>97</v>
      </c>
      <c r="C119" s="47" t="s">
        <v>187</v>
      </c>
      <c r="D119" s="48" t="s">
        <v>149</v>
      </c>
      <c r="E119" s="48" t="s">
        <v>286</v>
      </c>
      <c r="F119" s="48" t="s">
        <v>119</v>
      </c>
      <c r="G119" s="77">
        <v>80000</v>
      </c>
    </row>
    <row r="120" spans="1:7" ht="35.25" customHeight="1" x14ac:dyDescent="0.2">
      <c r="A120" s="65" t="s">
        <v>333</v>
      </c>
      <c r="B120" s="42" t="s">
        <v>97</v>
      </c>
      <c r="C120" s="42" t="s">
        <v>307</v>
      </c>
      <c r="D120" s="43"/>
      <c r="E120" s="43"/>
      <c r="F120" s="43"/>
      <c r="G120" s="76">
        <f>G121</f>
        <v>10000</v>
      </c>
    </row>
    <row r="121" spans="1:7" ht="38.25" customHeight="1" x14ac:dyDescent="0.2">
      <c r="A121" s="53" t="s">
        <v>334</v>
      </c>
      <c r="B121" s="47" t="s">
        <v>97</v>
      </c>
      <c r="C121" s="47" t="s">
        <v>307</v>
      </c>
      <c r="D121" s="48" t="s">
        <v>187</v>
      </c>
      <c r="E121" s="48" t="s">
        <v>151</v>
      </c>
      <c r="F121" s="48"/>
      <c r="G121" s="77">
        <f>G122</f>
        <v>10000</v>
      </c>
    </row>
    <row r="122" spans="1:7" ht="36.75" customHeight="1" x14ac:dyDescent="0.2">
      <c r="A122" s="53" t="s">
        <v>118</v>
      </c>
      <c r="B122" s="47" t="s">
        <v>97</v>
      </c>
      <c r="C122" s="47" t="s">
        <v>307</v>
      </c>
      <c r="D122" s="48" t="s">
        <v>187</v>
      </c>
      <c r="E122" s="48" t="s">
        <v>335</v>
      </c>
      <c r="F122" s="48" t="s">
        <v>119</v>
      </c>
      <c r="G122" s="77">
        <v>10000</v>
      </c>
    </row>
    <row r="123" spans="1:7" ht="15.75" x14ac:dyDescent="0.25">
      <c r="A123" s="81" t="s">
        <v>207</v>
      </c>
      <c r="B123" s="42" t="s">
        <v>97</v>
      </c>
      <c r="C123" s="43" t="s">
        <v>208</v>
      </c>
      <c r="D123" s="43"/>
      <c r="E123" s="43"/>
      <c r="F123" s="43"/>
      <c r="G123" s="44">
        <f>G124+G144</f>
        <v>11851265.449999999</v>
      </c>
    </row>
    <row r="124" spans="1:7" ht="15.75" x14ac:dyDescent="0.2">
      <c r="A124" s="41" t="s">
        <v>209</v>
      </c>
      <c r="B124" s="42" t="s">
        <v>97</v>
      </c>
      <c r="C124" s="42" t="s">
        <v>208</v>
      </c>
      <c r="D124" s="42" t="s">
        <v>99</v>
      </c>
      <c r="E124" s="43"/>
      <c r="F124" s="43"/>
      <c r="G124" s="45">
        <f>G125+G135+G139</f>
        <v>9349503</v>
      </c>
    </row>
    <row r="125" spans="1:7" ht="31.5" x14ac:dyDescent="0.2">
      <c r="A125" s="41" t="s">
        <v>210</v>
      </c>
      <c r="B125" s="42" t="s">
        <v>97</v>
      </c>
      <c r="C125" s="43" t="s">
        <v>208</v>
      </c>
      <c r="D125" s="42" t="s">
        <v>99</v>
      </c>
      <c r="E125" s="43" t="s">
        <v>211</v>
      </c>
      <c r="F125" s="42"/>
      <c r="G125" s="82">
        <f>G126</f>
        <v>9287644</v>
      </c>
    </row>
    <row r="126" spans="1:7" ht="31.5" x14ac:dyDescent="0.2">
      <c r="A126" s="50" t="s">
        <v>212</v>
      </c>
      <c r="B126" s="47" t="s">
        <v>97</v>
      </c>
      <c r="C126" s="48" t="s">
        <v>208</v>
      </c>
      <c r="D126" s="47" t="s">
        <v>99</v>
      </c>
      <c r="E126" s="48" t="s">
        <v>213</v>
      </c>
      <c r="F126" s="42"/>
      <c r="G126" s="57">
        <f>G127+G133+G130</f>
        <v>9287644</v>
      </c>
    </row>
    <row r="127" spans="1:7" ht="31.5" x14ac:dyDescent="0.2">
      <c r="A127" s="78" t="s">
        <v>214</v>
      </c>
      <c r="B127" s="47" t="s">
        <v>97</v>
      </c>
      <c r="C127" s="48" t="s">
        <v>208</v>
      </c>
      <c r="D127" s="47" t="s">
        <v>99</v>
      </c>
      <c r="E127" s="48" t="s">
        <v>215</v>
      </c>
      <c r="F127" s="42"/>
      <c r="G127" s="57">
        <f>G128+G129+G132</f>
        <v>6915884</v>
      </c>
    </row>
    <row r="128" spans="1:7" ht="15.75" x14ac:dyDescent="0.25">
      <c r="A128" s="51" t="s">
        <v>216</v>
      </c>
      <c r="B128" s="47" t="s">
        <v>97</v>
      </c>
      <c r="C128" s="48" t="s">
        <v>208</v>
      </c>
      <c r="D128" s="47" t="s">
        <v>99</v>
      </c>
      <c r="E128" s="48" t="s">
        <v>215</v>
      </c>
      <c r="F128" s="48" t="s">
        <v>217</v>
      </c>
      <c r="G128" s="57">
        <v>3268506</v>
      </c>
    </row>
    <row r="129" spans="1:7" ht="31.5" x14ac:dyDescent="0.2">
      <c r="A129" s="53" t="s">
        <v>118</v>
      </c>
      <c r="B129" s="47" t="s">
        <v>97</v>
      </c>
      <c r="C129" s="55" t="s">
        <v>208</v>
      </c>
      <c r="D129" s="56" t="s">
        <v>99</v>
      </c>
      <c r="E129" s="48" t="s">
        <v>215</v>
      </c>
      <c r="F129" s="48" t="s">
        <v>119</v>
      </c>
      <c r="G129" s="57">
        <v>3627378</v>
      </c>
    </row>
    <row r="130" spans="1:7" ht="31.5" x14ac:dyDescent="0.25">
      <c r="A130" s="72" t="s">
        <v>327</v>
      </c>
      <c r="B130" s="47" t="s">
        <v>97</v>
      </c>
      <c r="C130" s="55" t="s">
        <v>208</v>
      </c>
      <c r="D130" s="56" t="s">
        <v>99</v>
      </c>
      <c r="E130" s="48" t="s">
        <v>328</v>
      </c>
      <c r="F130" s="48"/>
      <c r="G130" s="57">
        <f>G131</f>
        <v>2321760</v>
      </c>
    </row>
    <row r="131" spans="1:7" ht="31.5" x14ac:dyDescent="0.2">
      <c r="A131" s="54" t="s">
        <v>118</v>
      </c>
      <c r="B131" s="47" t="s">
        <v>97</v>
      </c>
      <c r="C131" s="55" t="s">
        <v>208</v>
      </c>
      <c r="D131" s="56" t="s">
        <v>99</v>
      </c>
      <c r="E131" s="48" t="s">
        <v>328</v>
      </c>
      <c r="F131" s="48" t="s">
        <v>119</v>
      </c>
      <c r="G131" s="57">
        <v>2321760</v>
      </c>
    </row>
    <row r="132" spans="1:7" ht="34.5" customHeight="1" x14ac:dyDescent="0.25">
      <c r="A132" s="72" t="s">
        <v>110</v>
      </c>
      <c r="B132" s="47" t="s">
        <v>97</v>
      </c>
      <c r="C132" s="55" t="s">
        <v>208</v>
      </c>
      <c r="D132" s="56" t="s">
        <v>99</v>
      </c>
      <c r="E132" s="48" t="s">
        <v>215</v>
      </c>
      <c r="F132" s="48" t="s">
        <v>111</v>
      </c>
      <c r="G132" s="57">
        <v>20000</v>
      </c>
    </row>
    <row r="133" spans="1:7" ht="31.5" customHeight="1" x14ac:dyDescent="0.25">
      <c r="A133" s="72" t="s">
        <v>218</v>
      </c>
      <c r="B133" s="47" t="s">
        <v>97</v>
      </c>
      <c r="C133" s="55" t="s">
        <v>208</v>
      </c>
      <c r="D133" s="56" t="s">
        <v>99</v>
      </c>
      <c r="E133" s="48" t="s">
        <v>219</v>
      </c>
      <c r="F133" s="48"/>
      <c r="G133" s="57">
        <v>50000</v>
      </c>
    </row>
    <row r="134" spans="1:7" ht="31.5" customHeight="1" x14ac:dyDescent="0.2">
      <c r="A134" s="54" t="s">
        <v>118</v>
      </c>
      <c r="B134" s="47" t="s">
        <v>97</v>
      </c>
      <c r="C134" s="55" t="s">
        <v>208</v>
      </c>
      <c r="D134" s="56" t="s">
        <v>99</v>
      </c>
      <c r="E134" s="48" t="s">
        <v>219</v>
      </c>
      <c r="F134" s="48" t="s">
        <v>119</v>
      </c>
      <c r="G134" s="57">
        <v>20000</v>
      </c>
    </row>
    <row r="135" spans="1:7" ht="34.5" customHeight="1" x14ac:dyDescent="0.2">
      <c r="A135" s="65" t="s">
        <v>220</v>
      </c>
      <c r="B135" s="42" t="s">
        <v>97</v>
      </c>
      <c r="C135" s="66" t="s">
        <v>208</v>
      </c>
      <c r="D135" s="67" t="s">
        <v>99</v>
      </c>
      <c r="E135" s="43" t="s">
        <v>221</v>
      </c>
      <c r="F135" s="43"/>
      <c r="G135" s="82">
        <f>G136</f>
        <v>10000</v>
      </c>
    </row>
    <row r="136" spans="1:7" ht="15.75" customHeight="1" x14ac:dyDescent="0.2">
      <c r="A136" s="53" t="s">
        <v>222</v>
      </c>
      <c r="B136" s="47" t="s">
        <v>97</v>
      </c>
      <c r="C136" s="55" t="s">
        <v>208</v>
      </c>
      <c r="D136" s="56" t="s">
        <v>99</v>
      </c>
      <c r="E136" s="48" t="s">
        <v>223</v>
      </c>
      <c r="F136" s="48"/>
      <c r="G136" s="57">
        <f>G137</f>
        <v>10000</v>
      </c>
    </row>
    <row r="137" spans="1:7" ht="23.25" customHeight="1" x14ac:dyDescent="0.2">
      <c r="A137" s="53" t="s">
        <v>224</v>
      </c>
      <c r="B137" s="47" t="s">
        <v>97</v>
      </c>
      <c r="C137" s="55" t="s">
        <v>208</v>
      </c>
      <c r="D137" s="56" t="s">
        <v>99</v>
      </c>
      <c r="E137" s="48" t="s">
        <v>225</v>
      </c>
      <c r="F137" s="48"/>
      <c r="G137" s="57">
        <f>G138</f>
        <v>10000</v>
      </c>
    </row>
    <row r="138" spans="1:7" ht="46.5" customHeight="1" x14ac:dyDescent="0.2">
      <c r="A138" s="53" t="s">
        <v>118</v>
      </c>
      <c r="B138" s="47" t="s">
        <v>97</v>
      </c>
      <c r="C138" s="48" t="s">
        <v>208</v>
      </c>
      <c r="D138" s="48" t="s">
        <v>99</v>
      </c>
      <c r="E138" s="48" t="s">
        <v>225</v>
      </c>
      <c r="F138" s="48" t="s">
        <v>289</v>
      </c>
      <c r="G138" s="70">
        <v>10000</v>
      </c>
    </row>
    <row r="139" spans="1:7" ht="35.25" customHeight="1" x14ac:dyDescent="0.2">
      <c r="A139" s="84" t="s">
        <v>226</v>
      </c>
      <c r="B139" s="42" t="s">
        <v>97</v>
      </c>
      <c r="C139" s="42" t="s">
        <v>208</v>
      </c>
      <c r="D139" s="42" t="s">
        <v>99</v>
      </c>
      <c r="E139" s="43"/>
      <c r="F139" s="43"/>
      <c r="G139" s="45">
        <f>G140</f>
        <v>51859</v>
      </c>
    </row>
    <row r="140" spans="1:7" ht="27.75" customHeight="1" x14ac:dyDescent="0.25">
      <c r="A140" s="81" t="s">
        <v>227</v>
      </c>
      <c r="B140" s="42" t="s">
        <v>97</v>
      </c>
      <c r="C140" s="42" t="s">
        <v>208</v>
      </c>
      <c r="D140" s="42" t="s">
        <v>99</v>
      </c>
      <c r="E140" s="42" t="s">
        <v>228</v>
      </c>
      <c r="F140" s="43"/>
      <c r="G140" s="45">
        <f>G141</f>
        <v>51859</v>
      </c>
    </row>
    <row r="141" spans="1:7" ht="19.5" customHeight="1" x14ac:dyDescent="0.25">
      <c r="A141" s="51" t="s">
        <v>229</v>
      </c>
      <c r="B141" s="47" t="s">
        <v>97</v>
      </c>
      <c r="C141" s="47" t="s">
        <v>208</v>
      </c>
      <c r="D141" s="47" t="s">
        <v>99</v>
      </c>
      <c r="E141" s="47" t="s">
        <v>230</v>
      </c>
      <c r="F141" s="48"/>
      <c r="G141" s="49">
        <f>G142</f>
        <v>51859</v>
      </c>
    </row>
    <row r="142" spans="1:7" ht="25.5" customHeight="1" x14ac:dyDescent="0.25">
      <c r="A142" s="51" t="s">
        <v>218</v>
      </c>
      <c r="B142" s="48" t="s">
        <v>97</v>
      </c>
      <c r="C142" s="55" t="s">
        <v>208</v>
      </c>
      <c r="D142" s="56" t="s">
        <v>99</v>
      </c>
      <c r="E142" s="47" t="s">
        <v>231</v>
      </c>
      <c r="F142" s="56"/>
      <c r="G142" s="57">
        <f>G143</f>
        <v>51859</v>
      </c>
    </row>
    <row r="143" spans="1:7" ht="36.75" customHeight="1" x14ac:dyDescent="0.2">
      <c r="A143" s="53" t="s">
        <v>118</v>
      </c>
      <c r="B143" s="47" t="s">
        <v>97</v>
      </c>
      <c r="C143" s="55" t="s">
        <v>208</v>
      </c>
      <c r="D143" s="56" t="s">
        <v>99</v>
      </c>
      <c r="E143" s="47" t="s">
        <v>231</v>
      </c>
      <c r="F143" s="48" t="s">
        <v>119</v>
      </c>
      <c r="G143" s="49">
        <v>51859</v>
      </c>
    </row>
    <row r="144" spans="1:7" ht="30.75" customHeight="1" x14ac:dyDescent="0.2">
      <c r="A144" s="41" t="s">
        <v>210</v>
      </c>
      <c r="B144" s="42" t="s">
        <v>97</v>
      </c>
      <c r="C144" s="42" t="s">
        <v>208</v>
      </c>
      <c r="D144" s="42" t="s">
        <v>113</v>
      </c>
      <c r="E144" s="43" t="s">
        <v>211</v>
      </c>
      <c r="F144" s="43"/>
      <c r="G144" s="45">
        <f>G145</f>
        <v>2501762.4500000002</v>
      </c>
    </row>
    <row r="145" spans="1:7" ht="36.75" customHeight="1" x14ac:dyDescent="0.2">
      <c r="A145" s="50" t="s">
        <v>212</v>
      </c>
      <c r="B145" s="47" t="s">
        <v>97</v>
      </c>
      <c r="C145" s="47" t="s">
        <v>208</v>
      </c>
      <c r="D145" s="47" t="s">
        <v>113</v>
      </c>
      <c r="E145" s="48" t="s">
        <v>213</v>
      </c>
      <c r="F145" s="43"/>
      <c r="G145" s="49">
        <f>G146+G148</f>
        <v>2501762.4500000002</v>
      </c>
    </row>
    <row r="146" spans="1:7" ht="30.75" customHeight="1" x14ac:dyDescent="0.25">
      <c r="A146" s="85" t="s">
        <v>179</v>
      </c>
      <c r="B146" s="47" t="s">
        <v>97</v>
      </c>
      <c r="C146" s="47" t="s">
        <v>208</v>
      </c>
      <c r="D146" s="47" t="s">
        <v>113</v>
      </c>
      <c r="E146" s="47" t="s">
        <v>232</v>
      </c>
      <c r="F146" s="48"/>
      <c r="G146" s="49">
        <f>G147+G149</f>
        <v>2501217</v>
      </c>
    </row>
    <row r="147" spans="1:7" ht="30.75" customHeight="1" x14ac:dyDescent="0.2">
      <c r="A147" s="50" t="s">
        <v>108</v>
      </c>
      <c r="B147" s="47" t="s">
        <v>97</v>
      </c>
      <c r="C147" s="47" t="s">
        <v>208</v>
      </c>
      <c r="D147" s="47" t="s">
        <v>113</v>
      </c>
      <c r="E147" s="47" t="s">
        <v>232</v>
      </c>
      <c r="F147" s="48" t="s">
        <v>109</v>
      </c>
      <c r="G147" s="49">
        <v>1982197</v>
      </c>
    </row>
    <row r="148" spans="1:7" ht="30" customHeight="1" x14ac:dyDescent="0.2">
      <c r="A148" s="50" t="s">
        <v>108</v>
      </c>
      <c r="B148" s="47" t="s">
        <v>97</v>
      </c>
      <c r="C148" s="47" t="s">
        <v>208</v>
      </c>
      <c r="D148" s="47" t="s">
        <v>113</v>
      </c>
      <c r="E148" s="47" t="s">
        <v>326</v>
      </c>
      <c r="F148" s="48" t="s">
        <v>109</v>
      </c>
      <c r="G148" s="49">
        <v>545.45000000000005</v>
      </c>
    </row>
    <row r="149" spans="1:7" ht="34.5" customHeight="1" x14ac:dyDescent="0.2">
      <c r="A149" s="53" t="s">
        <v>118</v>
      </c>
      <c r="B149" s="47" t="s">
        <v>97</v>
      </c>
      <c r="C149" s="47" t="s">
        <v>208</v>
      </c>
      <c r="D149" s="47" t="s">
        <v>113</v>
      </c>
      <c r="E149" s="47" t="s">
        <v>232</v>
      </c>
      <c r="F149" s="48" t="s">
        <v>119</v>
      </c>
      <c r="G149" s="49">
        <v>519020</v>
      </c>
    </row>
    <row r="150" spans="1:7" ht="21" customHeight="1" x14ac:dyDescent="0.2">
      <c r="A150" s="41" t="s">
        <v>233</v>
      </c>
      <c r="B150" s="42" t="s">
        <v>97</v>
      </c>
      <c r="C150" s="66" t="s">
        <v>156</v>
      </c>
      <c r="D150" s="56"/>
      <c r="E150" s="56"/>
      <c r="F150" s="67"/>
      <c r="G150" s="82">
        <f>G151+G156</f>
        <v>968821.55</v>
      </c>
    </row>
    <row r="151" spans="1:7" ht="15.75" customHeight="1" x14ac:dyDescent="0.25">
      <c r="A151" s="89" t="s">
        <v>234</v>
      </c>
      <c r="B151" s="42" t="s">
        <v>97</v>
      </c>
      <c r="C151" s="66" t="s">
        <v>156</v>
      </c>
      <c r="D151" s="67" t="s">
        <v>99</v>
      </c>
      <c r="E151" s="67"/>
      <c r="F151" s="67"/>
      <c r="G151" s="82">
        <f>G152</f>
        <v>950367</v>
      </c>
    </row>
    <row r="152" spans="1:7" ht="55.5" customHeight="1" x14ac:dyDescent="0.2">
      <c r="A152" s="46" t="s">
        <v>102</v>
      </c>
      <c r="B152" s="47" t="s">
        <v>97</v>
      </c>
      <c r="C152" s="55" t="s">
        <v>156</v>
      </c>
      <c r="D152" s="56" t="s">
        <v>99</v>
      </c>
      <c r="E152" s="56" t="s">
        <v>103</v>
      </c>
      <c r="F152" s="56"/>
      <c r="G152" s="57">
        <f>G153</f>
        <v>950367</v>
      </c>
    </row>
    <row r="153" spans="1:7" ht="19.5" customHeight="1" x14ac:dyDescent="0.25">
      <c r="A153" s="85" t="s">
        <v>129</v>
      </c>
      <c r="B153" s="47" t="s">
        <v>97</v>
      </c>
      <c r="C153" s="55" t="s">
        <v>156</v>
      </c>
      <c r="D153" s="56" t="s">
        <v>99</v>
      </c>
      <c r="E153" s="56" t="s">
        <v>151</v>
      </c>
      <c r="F153" s="56"/>
      <c r="G153" s="57">
        <f>G154</f>
        <v>950367</v>
      </c>
    </row>
    <row r="154" spans="1:7" ht="28.5" customHeight="1" x14ac:dyDescent="0.25">
      <c r="A154" s="85" t="s">
        <v>235</v>
      </c>
      <c r="B154" s="47" t="s">
        <v>97</v>
      </c>
      <c r="C154" s="55" t="s">
        <v>156</v>
      </c>
      <c r="D154" s="56" t="s">
        <v>99</v>
      </c>
      <c r="E154" s="56" t="s">
        <v>236</v>
      </c>
      <c r="F154" s="56"/>
      <c r="G154" s="57">
        <f>G155</f>
        <v>950367</v>
      </c>
    </row>
    <row r="155" spans="1:7" ht="27.75" customHeight="1" x14ac:dyDescent="0.2">
      <c r="A155" s="86" t="s">
        <v>266</v>
      </c>
      <c r="B155" s="47" t="s">
        <v>97</v>
      </c>
      <c r="C155" s="55" t="s">
        <v>156</v>
      </c>
      <c r="D155" s="56" t="s">
        <v>99</v>
      </c>
      <c r="E155" s="56" t="s">
        <v>236</v>
      </c>
      <c r="F155" s="56" t="s">
        <v>237</v>
      </c>
      <c r="G155" s="57">
        <v>950367</v>
      </c>
    </row>
    <row r="156" spans="1:7" ht="23.25" customHeight="1" x14ac:dyDescent="0.2">
      <c r="A156" s="244" t="s">
        <v>238</v>
      </c>
      <c r="B156" s="42" t="s">
        <v>97</v>
      </c>
      <c r="C156" s="66" t="s">
        <v>156</v>
      </c>
      <c r="D156" s="67" t="s">
        <v>149</v>
      </c>
      <c r="E156" s="67"/>
      <c r="F156" s="67"/>
      <c r="G156" s="82">
        <f>G157</f>
        <v>18454.55</v>
      </c>
    </row>
    <row r="157" spans="1:7" ht="51.75" customHeight="1" x14ac:dyDescent="0.2">
      <c r="A157" s="46" t="s">
        <v>102</v>
      </c>
      <c r="B157" s="47" t="s">
        <v>97</v>
      </c>
      <c r="C157" s="55" t="s">
        <v>156</v>
      </c>
      <c r="D157" s="56" t="s">
        <v>149</v>
      </c>
      <c r="E157" s="56" t="s">
        <v>103</v>
      </c>
      <c r="F157" s="56"/>
      <c r="G157" s="57">
        <f>G158</f>
        <v>18454.55</v>
      </c>
    </row>
    <row r="158" spans="1:7" ht="23.25" customHeight="1" x14ac:dyDescent="0.25">
      <c r="A158" s="85" t="s">
        <v>129</v>
      </c>
      <c r="B158" s="47" t="s">
        <v>97</v>
      </c>
      <c r="C158" s="55" t="s">
        <v>156</v>
      </c>
      <c r="D158" s="56" t="s">
        <v>149</v>
      </c>
      <c r="E158" s="56" t="s">
        <v>151</v>
      </c>
      <c r="F158" s="56"/>
      <c r="G158" s="57">
        <f>G159</f>
        <v>18454.55</v>
      </c>
    </row>
    <row r="159" spans="1:7" ht="71.25" customHeight="1" x14ac:dyDescent="0.25">
      <c r="A159" s="85" t="s">
        <v>239</v>
      </c>
      <c r="B159" s="47" t="s">
        <v>97</v>
      </c>
      <c r="C159" s="55" t="s">
        <v>156</v>
      </c>
      <c r="D159" s="56" t="s">
        <v>149</v>
      </c>
      <c r="E159" s="56" t="s">
        <v>240</v>
      </c>
      <c r="F159" s="56"/>
      <c r="G159" s="57">
        <f>G160</f>
        <v>18454.55</v>
      </c>
    </row>
    <row r="160" spans="1:7" ht="15.75" x14ac:dyDescent="0.25">
      <c r="A160" s="51" t="s">
        <v>216</v>
      </c>
      <c r="B160" s="239" t="s">
        <v>97</v>
      </c>
      <c r="C160" s="239" t="s">
        <v>156</v>
      </c>
      <c r="D160" s="239" t="s">
        <v>149</v>
      </c>
      <c r="E160" s="56" t="s">
        <v>240</v>
      </c>
      <c r="F160" s="48" t="s">
        <v>217</v>
      </c>
      <c r="G160" s="49">
        <v>18454.55</v>
      </c>
    </row>
    <row r="161" spans="1:7" ht="15.75" x14ac:dyDescent="0.25">
      <c r="A161" s="89" t="s">
        <v>241</v>
      </c>
      <c r="B161" s="90" t="s">
        <v>97</v>
      </c>
      <c r="C161" s="91" t="s">
        <v>123</v>
      </c>
      <c r="D161" s="91"/>
      <c r="E161" s="90"/>
      <c r="F161" s="92"/>
      <c r="G161" s="93">
        <f>G162</f>
        <v>0</v>
      </c>
    </row>
    <row r="162" spans="1:7" ht="15.75" x14ac:dyDescent="0.25">
      <c r="A162" s="85" t="s">
        <v>243</v>
      </c>
      <c r="B162" s="87" t="s">
        <v>97</v>
      </c>
      <c r="C162" s="69" t="s">
        <v>123</v>
      </c>
      <c r="D162" s="69" t="s">
        <v>99</v>
      </c>
      <c r="E162" s="87"/>
      <c r="F162" s="94"/>
      <c r="G162" s="88">
        <f>G163</f>
        <v>0</v>
      </c>
    </row>
    <row r="163" spans="1:7" ht="31.5" x14ac:dyDescent="0.25">
      <c r="A163" s="85" t="s">
        <v>245</v>
      </c>
      <c r="B163" s="87" t="s">
        <v>97</v>
      </c>
      <c r="C163" s="69" t="s">
        <v>123</v>
      </c>
      <c r="D163" s="69" t="s">
        <v>99</v>
      </c>
      <c r="E163" s="87" t="s">
        <v>242</v>
      </c>
      <c r="F163" s="94"/>
      <c r="G163" s="88"/>
    </row>
    <row r="164" spans="1:7" ht="15.75" x14ac:dyDescent="0.25">
      <c r="A164" s="85" t="s">
        <v>247</v>
      </c>
      <c r="B164" s="87" t="s">
        <v>97</v>
      </c>
      <c r="C164" s="69" t="s">
        <v>123</v>
      </c>
      <c r="D164" s="69" t="s">
        <v>99</v>
      </c>
      <c r="E164" s="87" t="s">
        <v>244</v>
      </c>
      <c r="F164" s="94"/>
      <c r="G164" s="88">
        <f>G165</f>
        <v>0</v>
      </c>
    </row>
    <row r="165" spans="1:7" ht="15.75" x14ac:dyDescent="0.25">
      <c r="A165" s="85" t="s">
        <v>248</v>
      </c>
      <c r="B165" s="87" t="s">
        <v>97</v>
      </c>
      <c r="C165" s="69" t="s">
        <v>123</v>
      </c>
      <c r="D165" s="69" t="s">
        <v>99</v>
      </c>
      <c r="E165" s="87" t="s">
        <v>246</v>
      </c>
      <c r="F165" s="94"/>
      <c r="G165" s="88">
        <f>G166</f>
        <v>0</v>
      </c>
    </row>
    <row r="166" spans="1:7" ht="31.5" x14ac:dyDescent="0.25">
      <c r="A166" s="85" t="s">
        <v>249</v>
      </c>
      <c r="B166" s="87" t="s">
        <v>97</v>
      </c>
      <c r="C166" s="69" t="s">
        <v>123</v>
      </c>
      <c r="D166" s="69" t="s">
        <v>99</v>
      </c>
      <c r="E166" s="87" t="s">
        <v>246</v>
      </c>
      <c r="F166" s="94">
        <v>240</v>
      </c>
      <c r="G166" s="88">
        <v>0</v>
      </c>
    </row>
    <row r="167" spans="1:7" x14ac:dyDescent="0.25">
      <c r="A167" s="95"/>
    </row>
    <row r="169" spans="1:7" x14ac:dyDescent="0.25">
      <c r="G169" s="97"/>
    </row>
    <row r="170" spans="1:7" x14ac:dyDescent="0.25">
      <c r="G170" s="97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zoomScaleNormal="100" workbookViewId="0">
      <selection activeCell="A39" sqref="A39"/>
    </sheetView>
  </sheetViews>
  <sheetFormatPr defaultRowHeight="12.75" x14ac:dyDescent="0.2"/>
  <cols>
    <col min="1" max="1" width="47.25" style="98" customWidth="1"/>
    <col min="2" max="2" width="17" style="100" customWidth="1"/>
    <col min="3" max="3" width="12.75" style="100" customWidth="1"/>
    <col min="4" max="4" width="20.125" style="98" customWidth="1"/>
    <col min="5" max="6" width="10.75" style="98" customWidth="1"/>
    <col min="7" max="16384" width="9" style="98"/>
  </cols>
  <sheetData>
    <row r="1" spans="1:6" x14ac:dyDescent="0.2">
      <c r="B1" s="208" t="s">
        <v>267</v>
      </c>
      <c r="C1" s="22"/>
      <c r="D1" s="22"/>
      <c r="E1" s="22"/>
      <c r="F1" s="22"/>
    </row>
    <row r="2" spans="1:6" ht="30.75" customHeight="1" x14ac:dyDescent="0.25">
      <c r="B2" s="248" t="s">
        <v>313</v>
      </c>
      <c r="C2" s="249"/>
      <c r="D2" s="249"/>
      <c r="E2" s="249"/>
      <c r="F2" s="249"/>
    </row>
    <row r="3" spans="1:6" ht="27" customHeight="1" x14ac:dyDescent="0.2">
      <c r="B3" s="257" t="s">
        <v>332</v>
      </c>
      <c r="C3" s="257"/>
      <c r="D3" s="257"/>
      <c r="E3" s="257"/>
      <c r="F3" s="220"/>
    </row>
    <row r="4" spans="1:6" ht="12.75" customHeight="1" x14ac:dyDescent="0.2">
      <c r="B4" s="253" t="s">
        <v>22</v>
      </c>
      <c r="C4" s="253"/>
      <c r="D4" s="253"/>
      <c r="E4" s="253"/>
      <c r="F4" s="222"/>
    </row>
    <row r="5" spans="1:6" x14ac:dyDescent="0.2">
      <c r="B5" s="208" t="s">
        <v>18</v>
      </c>
      <c r="C5" s="22"/>
      <c r="D5" s="22"/>
      <c r="E5" s="22"/>
      <c r="F5" s="22"/>
    </row>
    <row r="6" spans="1:6" x14ac:dyDescent="0.2">
      <c r="B6" s="208" t="s">
        <v>298</v>
      </c>
      <c r="C6" s="22"/>
      <c r="D6" s="22"/>
      <c r="E6" s="22"/>
      <c r="F6" s="22"/>
    </row>
    <row r="7" spans="1:6" x14ac:dyDescent="0.2">
      <c r="B7" s="208"/>
      <c r="C7" s="22"/>
      <c r="D7" s="22"/>
      <c r="E7" s="22"/>
      <c r="F7" s="22"/>
    </row>
    <row r="8" spans="1:6" x14ac:dyDescent="0.2">
      <c r="B8" s="208"/>
      <c r="C8" s="22"/>
      <c r="D8" s="22"/>
      <c r="E8" s="22"/>
      <c r="F8" s="22"/>
    </row>
    <row r="9" spans="1:6" x14ac:dyDescent="0.2">
      <c r="B9" s="208" t="s">
        <v>90</v>
      </c>
      <c r="C9" s="22"/>
      <c r="D9" s="22"/>
      <c r="E9" s="22"/>
      <c r="F9" s="22"/>
    </row>
    <row r="10" spans="1:6" x14ac:dyDescent="0.2">
      <c r="B10" s="208" t="s">
        <v>21</v>
      </c>
      <c r="C10" s="22"/>
      <c r="D10" s="22"/>
      <c r="E10" s="22"/>
      <c r="F10" s="22"/>
    </row>
    <row r="11" spans="1:6" ht="12.75" customHeight="1" x14ac:dyDescent="0.2">
      <c r="B11" s="253" t="s">
        <v>22</v>
      </c>
      <c r="C11" s="253"/>
      <c r="D11" s="253"/>
      <c r="E11" s="253"/>
      <c r="F11" s="221"/>
    </row>
    <row r="12" spans="1:6" x14ac:dyDescent="0.2">
      <c r="B12" s="208" t="s">
        <v>18</v>
      </c>
      <c r="C12" s="22"/>
      <c r="D12" s="22"/>
      <c r="E12" s="22"/>
      <c r="F12" s="22"/>
    </row>
    <row r="13" spans="1:6" x14ac:dyDescent="0.2">
      <c r="B13" s="208" t="s">
        <v>298</v>
      </c>
      <c r="C13" s="22"/>
      <c r="D13" s="22"/>
      <c r="E13" s="22"/>
      <c r="F13" s="22"/>
    </row>
    <row r="14" spans="1:6" x14ac:dyDescent="0.2">
      <c r="B14" s="208" t="s">
        <v>299</v>
      </c>
      <c r="C14" s="22"/>
      <c r="D14" s="22"/>
      <c r="E14" s="22"/>
      <c r="F14" s="22"/>
    </row>
    <row r="15" spans="1:6" x14ac:dyDescent="0.2">
      <c r="A15" s="99"/>
    </row>
    <row r="16" spans="1:6" x14ac:dyDescent="0.2">
      <c r="A16" s="101"/>
    </row>
    <row r="17" spans="1:6" ht="54.75" customHeight="1" x14ac:dyDescent="0.2">
      <c r="A17" s="256" t="s">
        <v>309</v>
      </c>
      <c r="B17" s="256"/>
      <c r="C17" s="256"/>
      <c r="D17" s="256"/>
      <c r="E17" s="256"/>
      <c r="F17" s="223"/>
    </row>
    <row r="18" spans="1:6" ht="14.25" x14ac:dyDescent="0.2">
      <c r="A18" s="255"/>
      <c r="B18" s="255"/>
      <c r="C18" s="255"/>
      <c r="D18" s="255"/>
    </row>
    <row r="19" spans="1:6" ht="15" x14ac:dyDescent="0.25">
      <c r="A19" s="133"/>
      <c r="B19" s="133"/>
      <c r="C19" s="133"/>
      <c r="D19" s="134" t="s">
        <v>26</v>
      </c>
    </row>
    <row r="20" spans="1:6" ht="15" x14ac:dyDescent="0.25">
      <c r="A20" s="134"/>
      <c r="B20" s="134"/>
      <c r="C20" s="134"/>
      <c r="D20" s="134"/>
    </row>
    <row r="21" spans="1:6" ht="14.25" x14ac:dyDescent="0.2">
      <c r="A21" s="34" t="s">
        <v>0</v>
      </c>
      <c r="B21" s="34" t="s">
        <v>92</v>
      </c>
      <c r="C21" s="34" t="s">
        <v>93</v>
      </c>
      <c r="D21" s="36" t="s">
        <v>305</v>
      </c>
    </row>
    <row r="22" spans="1:6" s="159" customFormat="1" ht="36.75" customHeight="1" x14ac:dyDescent="0.2">
      <c r="A22" s="156" t="s">
        <v>96</v>
      </c>
      <c r="B22" s="157"/>
      <c r="C22" s="157"/>
      <c r="D22" s="158">
        <f>D23+D29+D31+D33+D36+D40+D43+D46+D38</f>
        <v>31310079.050000001</v>
      </c>
    </row>
    <row r="23" spans="1:6" s="159" customFormat="1" ht="14.25" x14ac:dyDescent="0.2">
      <c r="A23" s="164" t="s">
        <v>98</v>
      </c>
      <c r="B23" s="165" t="s">
        <v>99</v>
      </c>
      <c r="C23" s="165"/>
      <c r="D23" s="166">
        <f>D24+D25+D27+D28+D26</f>
        <v>7091281.25</v>
      </c>
    </row>
    <row r="24" spans="1:6" ht="34.5" customHeight="1" x14ac:dyDescent="0.2">
      <c r="A24" s="135" t="s">
        <v>100</v>
      </c>
      <c r="B24" s="138" t="s">
        <v>99</v>
      </c>
      <c r="C24" s="136" t="s">
        <v>101</v>
      </c>
      <c r="D24" s="139">
        <f>Ведомст!G25</f>
        <v>1120598</v>
      </c>
    </row>
    <row r="25" spans="1:6" ht="60" x14ac:dyDescent="0.2">
      <c r="A25" s="140" t="s">
        <v>112</v>
      </c>
      <c r="B25" s="138" t="s">
        <v>99</v>
      </c>
      <c r="C25" s="138" t="s">
        <v>113</v>
      </c>
      <c r="D25" s="139">
        <f>Ведомст!G30</f>
        <v>5683771</v>
      </c>
    </row>
    <row r="26" spans="1:6" ht="31.5" x14ac:dyDescent="0.2">
      <c r="A26" s="240" t="s">
        <v>306</v>
      </c>
      <c r="B26" s="108" t="s">
        <v>99</v>
      </c>
      <c r="C26" s="108" t="s">
        <v>307</v>
      </c>
      <c r="D26" s="189">
        <f>Ведомст!G40</f>
        <v>266912.25</v>
      </c>
    </row>
    <row r="27" spans="1:6" ht="15" x14ac:dyDescent="0.2">
      <c r="A27" s="141" t="s">
        <v>122</v>
      </c>
      <c r="B27" s="142" t="s">
        <v>99</v>
      </c>
      <c r="C27" s="136" t="s">
        <v>123</v>
      </c>
      <c r="D27" s="139">
        <f>Ведомст!G42</f>
        <v>10000</v>
      </c>
    </row>
    <row r="28" spans="1:6" s="159" customFormat="1" ht="15" x14ac:dyDescent="0.25">
      <c r="A28" s="155" t="s">
        <v>129</v>
      </c>
      <c r="B28" s="143" t="s">
        <v>99</v>
      </c>
      <c r="C28" s="144" t="s">
        <v>130</v>
      </c>
      <c r="D28" s="145">
        <f>Ведомст!G47</f>
        <v>10000</v>
      </c>
    </row>
    <row r="29" spans="1:6" ht="14.25" x14ac:dyDescent="0.2">
      <c r="A29" s="160" t="s">
        <v>147</v>
      </c>
      <c r="B29" s="161" t="s">
        <v>101</v>
      </c>
      <c r="C29" s="162"/>
      <c r="D29" s="163">
        <f>D30</f>
        <v>253970</v>
      </c>
    </row>
    <row r="30" spans="1:6" s="159" customFormat="1" ht="31.5" customHeight="1" x14ac:dyDescent="0.25">
      <c r="A30" s="146" t="s">
        <v>148</v>
      </c>
      <c r="B30" s="143" t="s">
        <v>101</v>
      </c>
      <c r="C30" s="144" t="s">
        <v>149</v>
      </c>
      <c r="D30" s="145">
        <f>Ведомст!G59</f>
        <v>253970</v>
      </c>
    </row>
    <row r="31" spans="1:6" ht="28.5" x14ac:dyDescent="0.2">
      <c r="A31" s="164" t="s">
        <v>154</v>
      </c>
      <c r="B31" s="165" t="s">
        <v>149</v>
      </c>
      <c r="C31" s="165"/>
      <c r="D31" s="166">
        <f>D32</f>
        <v>3146392</v>
      </c>
    </row>
    <row r="32" spans="1:6" s="159" customFormat="1" ht="45" x14ac:dyDescent="0.2">
      <c r="A32" s="135" t="s">
        <v>252</v>
      </c>
      <c r="B32" s="138" t="s">
        <v>149</v>
      </c>
      <c r="C32" s="138" t="s">
        <v>156</v>
      </c>
      <c r="D32" s="139">
        <f>Ведомст!G67</f>
        <v>3146392</v>
      </c>
    </row>
    <row r="33" spans="1:5" ht="14.25" x14ac:dyDescent="0.2">
      <c r="A33" s="164" t="s">
        <v>176</v>
      </c>
      <c r="B33" s="165" t="s">
        <v>113</v>
      </c>
      <c r="C33" s="165"/>
      <c r="D33" s="166">
        <f>D35+D34</f>
        <v>3544607.5700000003</v>
      </c>
    </row>
    <row r="34" spans="1:5" s="159" customFormat="1" ht="15" x14ac:dyDescent="0.2">
      <c r="A34" s="182" t="s">
        <v>319</v>
      </c>
      <c r="B34" s="104" t="s">
        <v>113</v>
      </c>
      <c r="C34" s="104" t="s">
        <v>315</v>
      </c>
      <c r="D34" s="185">
        <f>Ведомст!G90</f>
        <v>902163.18</v>
      </c>
    </row>
    <row r="35" spans="1:5" ht="15" x14ac:dyDescent="0.2">
      <c r="A35" s="135" t="s">
        <v>177</v>
      </c>
      <c r="B35" s="136" t="s">
        <v>113</v>
      </c>
      <c r="C35" s="136" t="s">
        <v>178</v>
      </c>
      <c r="D35" s="137">
        <f>Ведомст!G95</f>
        <v>2642444.39</v>
      </c>
    </row>
    <row r="36" spans="1:5" s="159" customFormat="1" ht="14.25" x14ac:dyDescent="0.2">
      <c r="A36" s="164" t="s">
        <v>186</v>
      </c>
      <c r="B36" s="165" t="s">
        <v>187</v>
      </c>
      <c r="C36" s="165"/>
      <c r="D36" s="167">
        <f>D37</f>
        <v>4443741.2300000004</v>
      </c>
    </row>
    <row r="37" spans="1:5" ht="15" x14ac:dyDescent="0.2">
      <c r="A37" s="135" t="s">
        <v>191</v>
      </c>
      <c r="B37" s="136" t="s">
        <v>187</v>
      </c>
      <c r="C37" s="136" t="s">
        <v>149</v>
      </c>
      <c r="D37" s="137">
        <f>Ведомст!G105</f>
        <v>4443741.2300000004</v>
      </c>
    </row>
    <row r="38" spans="1:5" ht="21" customHeight="1" x14ac:dyDescent="0.2">
      <c r="A38" s="107" t="s">
        <v>333</v>
      </c>
      <c r="B38" s="112" t="s">
        <v>307</v>
      </c>
      <c r="C38" s="112"/>
      <c r="D38" s="229">
        <f>D39</f>
        <v>10000</v>
      </c>
    </row>
    <row r="39" spans="1:5" s="159" customFormat="1" ht="31.5" x14ac:dyDescent="0.2">
      <c r="A39" s="53" t="s">
        <v>334</v>
      </c>
      <c r="B39" s="136" t="s">
        <v>307</v>
      </c>
      <c r="C39" s="136" t="s">
        <v>187</v>
      </c>
      <c r="D39" s="137">
        <v>10000</v>
      </c>
    </row>
    <row r="40" spans="1:5" ht="14.25" x14ac:dyDescent="0.2">
      <c r="A40" s="168" t="s">
        <v>207</v>
      </c>
      <c r="B40" s="165" t="s">
        <v>208</v>
      </c>
      <c r="C40" s="165"/>
      <c r="D40" s="166">
        <f>D41+D42</f>
        <v>11851265.449999999</v>
      </c>
    </row>
    <row r="41" spans="1:5" ht="15" x14ac:dyDescent="0.2">
      <c r="A41" s="135" t="s">
        <v>209</v>
      </c>
      <c r="B41" s="138" t="s">
        <v>208</v>
      </c>
      <c r="C41" s="138" t="s">
        <v>99</v>
      </c>
      <c r="D41" s="139">
        <f>Ведомст!G124</f>
        <v>9349503</v>
      </c>
    </row>
    <row r="42" spans="1:5" s="159" customFormat="1" ht="15" x14ac:dyDescent="0.2">
      <c r="A42" s="147" t="s">
        <v>226</v>
      </c>
      <c r="B42" s="148" t="s">
        <v>208</v>
      </c>
      <c r="C42" s="149" t="s">
        <v>113</v>
      </c>
      <c r="D42" s="150">
        <f>Ведомст!G144</f>
        <v>2501762.4500000002</v>
      </c>
    </row>
    <row r="43" spans="1:5" ht="15" customHeight="1" x14ac:dyDescent="0.2">
      <c r="A43" s="164" t="s">
        <v>233</v>
      </c>
      <c r="B43" s="169" t="s">
        <v>156</v>
      </c>
      <c r="C43" s="170"/>
      <c r="D43" s="171">
        <f>D44+D45</f>
        <v>968821.55</v>
      </c>
    </row>
    <row r="44" spans="1:5" s="159" customFormat="1" ht="18.75" customHeight="1" x14ac:dyDescent="0.25">
      <c r="A44" s="151" t="s">
        <v>234</v>
      </c>
      <c r="B44" s="148" t="s">
        <v>156</v>
      </c>
      <c r="C44" s="149" t="s">
        <v>99</v>
      </c>
      <c r="D44" s="139">
        <f>Ведомст!G151</f>
        <v>950367</v>
      </c>
      <c r="E44" s="173"/>
    </row>
    <row r="45" spans="1:5" ht="19.5" customHeight="1" x14ac:dyDescent="0.25">
      <c r="A45" s="151" t="s">
        <v>238</v>
      </c>
      <c r="B45" s="148" t="s">
        <v>156</v>
      </c>
      <c r="C45" s="149" t="s">
        <v>149</v>
      </c>
      <c r="D45" s="139">
        <f>Ведомст!G156</f>
        <v>18454.55</v>
      </c>
      <c r="E45" s="125"/>
    </row>
    <row r="46" spans="1:5" ht="14.25" x14ac:dyDescent="0.2">
      <c r="A46" s="172" t="s">
        <v>241</v>
      </c>
      <c r="B46" s="169" t="s">
        <v>123</v>
      </c>
      <c r="C46" s="170"/>
      <c r="D46" s="171">
        <f>D47</f>
        <v>0</v>
      </c>
    </row>
    <row r="47" spans="1:5" ht="15" x14ac:dyDescent="0.25">
      <c r="A47" s="152" t="s">
        <v>243</v>
      </c>
      <c r="B47" s="153" t="s">
        <v>123</v>
      </c>
      <c r="C47" s="153" t="s">
        <v>99</v>
      </c>
      <c r="D47" s="154">
        <v>0</v>
      </c>
    </row>
    <row r="48" spans="1:5" x14ac:dyDescent="0.2">
      <c r="C48" s="103"/>
    </row>
    <row r="49" spans="4:4" x14ac:dyDescent="0.2">
      <c r="D49" s="174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7"/>
  <sheetViews>
    <sheetView tabSelected="1" topLeftCell="A15" zoomScaleNormal="100" workbookViewId="0">
      <selection activeCell="E120" sqref="E120"/>
    </sheetView>
  </sheetViews>
  <sheetFormatPr defaultRowHeight="12.75" x14ac:dyDescent="0.2"/>
  <cols>
    <col min="1" max="1" width="51.375" style="98" customWidth="1"/>
    <col min="2" max="2" width="19.375" style="100" customWidth="1"/>
    <col min="3" max="3" width="12.375" style="98" customWidth="1"/>
    <col min="4" max="4" width="16.875" style="98" customWidth="1"/>
    <col min="5" max="6" width="10.75" style="98" customWidth="1"/>
    <col min="7" max="16384" width="9" style="98"/>
  </cols>
  <sheetData>
    <row r="1" spans="1:6" x14ac:dyDescent="0.2">
      <c r="B1" s="208" t="s">
        <v>17</v>
      </c>
      <c r="C1" s="22"/>
      <c r="D1" s="22"/>
      <c r="E1" s="22"/>
    </row>
    <row r="2" spans="1:6" ht="28.5" customHeight="1" x14ac:dyDescent="0.25">
      <c r="B2" s="248" t="s">
        <v>313</v>
      </c>
      <c r="C2" s="249"/>
      <c r="D2" s="249"/>
      <c r="E2" s="249"/>
      <c r="F2" s="249"/>
    </row>
    <row r="3" spans="1:6" ht="28.5" customHeight="1" x14ac:dyDescent="0.2">
      <c r="B3" s="257" t="s">
        <v>332</v>
      </c>
      <c r="C3" s="257"/>
      <c r="D3" s="257"/>
      <c r="E3" s="257"/>
    </row>
    <row r="4" spans="1:6" ht="15" customHeight="1" x14ac:dyDescent="0.2">
      <c r="B4" s="253" t="s">
        <v>22</v>
      </c>
      <c r="C4" s="253"/>
      <c r="D4" s="253"/>
      <c r="E4" s="253"/>
    </row>
    <row r="5" spans="1:6" x14ac:dyDescent="0.2">
      <c r="B5" s="208" t="s">
        <v>18</v>
      </c>
      <c r="C5" s="22"/>
      <c r="D5" s="22"/>
      <c r="E5" s="22"/>
    </row>
    <row r="6" spans="1:6" x14ac:dyDescent="0.2">
      <c r="B6" s="208" t="s">
        <v>298</v>
      </c>
      <c r="C6" s="22"/>
      <c r="D6" s="22"/>
      <c r="E6" s="22"/>
    </row>
    <row r="7" spans="1:6" x14ac:dyDescent="0.2">
      <c r="B7" s="208"/>
      <c r="C7" s="22"/>
      <c r="D7" s="22"/>
      <c r="E7" s="22"/>
    </row>
    <row r="8" spans="1:6" x14ac:dyDescent="0.2">
      <c r="B8" s="208"/>
      <c r="C8" s="22"/>
      <c r="D8" s="22"/>
      <c r="E8" s="22"/>
    </row>
    <row r="9" spans="1:6" x14ac:dyDescent="0.2">
      <c r="B9" s="208" t="s">
        <v>251</v>
      </c>
      <c r="C9" s="22"/>
      <c r="D9" s="22"/>
      <c r="E9" s="22"/>
    </row>
    <row r="10" spans="1:6" x14ac:dyDescent="0.2">
      <c r="B10" s="208" t="s">
        <v>21</v>
      </c>
      <c r="C10" s="22"/>
      <c r="D10" s="22"/>
      <c r="E10" s="22"/>
    </row>
    <row r="11" spans="1:6" x14ac:dyDescent="0.2">
      <c r="B11" s="253" t="s">
        <v>22</v>
      </c>
      <c r="C11" s="253"/>
      <c r="D11" s="253"/>
      <c r="E11" s="253"/>
    </row>
    <row r="12" spans="1:6" x14ac:dyDescent="0.2">
      <c r="B12" s="208" t="s">
        <v>18</v>
      </c>
      <c r="C12" s="22"/>
      <c r="D12" s="22"/>
      <c r="E12" s="22"/>
    </row>
    <row r="13" spans="1:6" x14ac:dyDescent="0.2">
      <c r="B13" s="208" t="s">
        <v>298</v>
      </c>
      <c r="C13" s="22"/>
      <c r="D13" s="22"/>
      <c r="E13" s="22"/>
    </row>
    <row r="14" spans="1:6" x14ac:dyDescent="0.2">
      <c r="B14" s="208" t="s">
        <v>299</v>
      </c>
      <c r="C14" s="22"/>
      <c r="D14" s="22"/>
      <c r="E14" s="22"/>
    </row>
    <row r="16" spans="1:6" ht="12.75" hidden="1" customHeight="1" x14ac:dyDescent="0.2">
      <c r="A16" s="101"/>
    </row>
    <row r="17" spans="1:4" ht="66" customHeight="1" x14ac:dyDescent="0.25">
      <c r="A17" s="258" t="s">
        <v>310</v>
      </c>
      <c r="B17" s="258"/>
      <c r="C17" s="258"/>
      <c r="D17" s="258"/>
    </row>
    <row r="18" spans="1:4" x14ac:dyDescent="0.2">
      <c r="A18" s="259"/>
      <c r="B18" s="259"/>
      <c r="C18" s="259"/>
      <c r="D18" s="259"/>
    </row>
    <row r="19" spans="1:4" x14ac:dyDescent="0.2">
      <c r="A19" s="102"/>
      <c r="B19" s="102"/>
      <c r="C19" s="102"/>
      <c r="D19" s="102"/>
    </row>
    <row r="20" spans="1:4" ht="28.5" x14ac:dyDescent="0.2">
      <c r="A20" s="34" t="s">
        <v>0</v>
      </c>
      <c r="B20" s="34" t="s">
        <v>94</v>
      </c>
      <c r="C20" s="34" t="s">
        <v>95</v>
      </c>
      <c r="D20" s="36" t="s">
        <v>311</v>
      </c>
    </row>
    <row r="21" spans="1:4" ht="15" x14ac:dyDescent="0.2">
      <c r="A21" s="175" t="s">
        <v>253</v>
      </c>
      <c r="B21" s="176"/>
      <c r="C21" s="176"/>
      <c r="D21" s="177">
        <f>D22+D39+D43+D47+D54+D58+D66+D79+D83+D87+D91</f>
        <v>20692390.25</v>
      </c>
    </row>
    <row r="22" spans="1:4" ht="57" x14ac:dyDescent="0.2">
      <c r="A22" s="178" t="s">
        <v>157</v>
      </c>
      <c r="B22" s="179" t="s">
        <v>158</v>
      </c>
      <c r="C22" s="180"/>
      <c r="D22" s="181">
        <f>D35+D23+D27</f>
        <v>3146392</v>
      </c>
    </row>
    <row r="23" spans="1:4" ht="30" x14ac:dyDescent="0.2">
      <c r="A23" s="182" t="s">
        <v>159</v>
      </c>
      <c r="B23" s="104" t="s">
        <v>160</v>
      </c>
      <c r="C23" s="104"/>
      <c r="D23" s="183">
        <f>D24</f>
        <v>30000</v>
      </c>
    </row>
    <row r="24" spans="1:4" ht="45" x14ac:dyDescent="0.2">
      <c r="A24" s="182" t="s">
        <v>161</v>
      </c>
      <c r="B24" s="104" t="s">
        <v>162</v>
      </c>
      <c r="C24" s="104"/>
      <c r="D24" s="183">
        <f>Ведомст!G71</f>
        <v>30000</v>
      </c>
    </row>
    <row r="25" spans="1:4" ht="30" x14ac:dyDescent="0.2">
      <c r="A25" s="182" t="s">
        <v>283</v>
      </c>
      <c r="B25" s="104" t="s">
        <v>162</v>
      </c>
      <c r="C25" s="104"/>
      <c r="D25" s="183">
        <f>D26</f>
        <v>30000</v>
      </c>
    </row>
    <row r="26" spans="1:4" ht="28.5" customHeight="1" x14ac:dyDescent="0.2">
      <c r="A26" s="184" t="s">
        <v>118</v>
      </c>
      <c r="B26" s="104" t="s">
        <v>162</v>
      </c>
      <c r="C26" s="104" t="s">
        <v>119</v>
      </c>
      <c r="D26" s="183">
        <v>30000</v>
      </c>
    </row>
    <row r="27" spans="1:4" ht="30" customHeight="1" x14ac:dyDescent="0.2">
      <c r="A27" s="182" t="s">
        <v>283</v>
      </c>
      <c r="B27" s="104" t="s">
        <v>282</v>
      </c>
      <c r="C27" s="104"/>
      <c r="D27" s="183">
        <f>D28</f>
        <v>22000</v>
      </c>
    </row>
    <row r="28" spans="1:4" ht="30.75" customHeight="1" x14ac:dyDescent="0.2">
      <c r="A28" s="184" t="s">
        <v>118</v>
      </c>
      <c r="B28" s="104" t="s">
        <v>282</v>
      </c>
      <c r="C28" s="104" t="s">
        <v>119</v>
      </c>
      <c r="D28" s="183">
        <v>22000</v>
      </c>
    </row>
    <row r="29" spans="1:4" ht="30" x14ac:dyDescent="0.2">
      <c r="A29" s="182" t="s">
        <v>268</v>
      </c>
      <c r="B29" s="104" t="s">
        <v>169</v>
      </c>
      <c r="C29" s="104"/>
      <c r="D29" s="183">
        <f>D30</f>
        <v>319536</v>
      </c>
    </row>
    <row r="30" spans="1:4" ht="29.25" customHeight="1" x14ac:dyDescent="0.2">
      <c r="A30" s="184" t="s">
        <v>118</v>
      </c>
      <c r="B30" s="104" t="s">
        <v>169</v>
      </c>
      <c r="C30" s="104" t="s">
        <v>119</v>
      </c>
      <c r="D30" s="183">
        <v>319536</v>
      </c>
    </row>
    <row r="31" spans="1:4" ht="30" hidden="1" x14ac:dyDescent="0.2">
      <c r="A31" s="182" t="s">
        <v>268</v>
      </c>
      <c r="B31" s="104" t="s">
        <v>169</v>
      </c>
      <c r="C31" s="104"/>
      <c r="D31" s="183">
        <f>D32</f>
        <v>0</v>
      </c>
    </row>
    <row r="32" spans="1:4" ht="31.5" hidden="1" customHeight="1" x14ac:dyDescent="0.2">
      <c r="A32" s="184" t="s">
        <v>118</v>
      </c>
      <c r="B32" s="104" t="s">
        <v>169</v>
      </c>
      <c r="C32" s="104" t="s">
        <v>109</v>
      </c>
      <c r="D32" s="183">
        <v>0</v>
      </c>
    </row>
    <row r="33" spans="1:4" ht="30" x14ac:dyDescent="0.2">
      <c r="A33" s="182" t="s">
        <v>268</v>
      </c>
      <c r="B33" s="104" t="s">
        <v>173</v>
      </c>
      <c r="C33" s="104"/>
      <c r="D33" s="183">
        <f>D34</f>
        <v>61000</v>
      </c>
    </row>
    <row r="34" spans="1:4" ht="30" x14ac:dyDescent="0.2">
      <c r="A34" s="184" t="s">
        <v>118</v>
      </c>
      <c r="B34" s="104" t="s">
        <v>173</v>
      </c>
      <c r="C34" s="104" t="s">
        <v>119</v>
      </c>
      <c r="D34" s="183">
        <v>61000</v>
      </c>
    </row>
    <row r="35" spans="1:4" ht="15" x14ac:dyDescent="0.25">
      <c r="A35" s="182" t="s">
        <v>163</v>
      </c>
      <c r="B35" s="104" t="s">
        <v>164</v>
      </c>
      <c r="C35" s="105"/>
      <c r="D35" s="185">
        <f>D36+D33+D29+D31</f>
        <v>3094392</v>
      </c>
    </row>
    <row r="36" spans="1:4" ht="30" x14ac:dyDescent="0.25">
      <c r="A36" s="182" t="s">
        <v>165</v>
      </c>
      <c r="B36" s="104" t="s">
        <v>166</v>
      </c>
      <c r="C36" s="105"/>
      <c r="D36" s="185">
        <f>D37+D38</f>
        <v>2713856</v>
      </c>
    </row>
    <row r="37" spans="1:4" ht="30" x14ac:dyDescent="0.2">
      <c r="A37" s="186" t="s">
        <v>167</v>
      </c>
      <c r="B37" s="104" t="s">
        <v>166</v>
      </c>
      <c r="C37" s="106" t="s">
        <v>109</v>
      </c>
      <c r="D37" s="185">
        <f>Ведомст!G76</f>
        <v>2437856</v>
      </c>
    </row>
    <row r="38" spans="1:4" ht="30" x14ac:dyDescent="0.2">
      <c r="A38" s="184" t="s">
        <v>118</v>
      </c>
      <c r="B38" s="104" t="s">
        <v>166</v>
      </c>
      <c r="C38" s="106" t="s">
        <v>119</v>
      </c>
      <c r="D38" s="185">
        <f>Ведомст!G77</f>
        <v>276000</v>
      </c>
    </row>
    <row r="39" spans="1:4" ht="28.5" x14ac:dyDescent="0.2">
      <c r="A39" s="107" t="s">
        <v>181</v>
      </c>
      <c r="B39" s="108" t="s">
        <v>182</v>
      </c>
      <c r="C39" s="106"/>
      <c r="D39" s="229">
        <f>D40</f>
        <v>338828.39</v>
      </c>
    </row>
    <row r="40" spans="1:4" ht="30" x14ac:dyDescent="0.25">
      <c r="A40" s="109" t="s">
        <v>183</v>
      </c>
      <c r="B40" s="110" t="s">
        <v>184</v>
      </c>
      <c r="C40" s="106"/>
      <c r="D40" s="185">
        <f>D41</f>
        <v>338828.39</v>
      </c>
    </row>
    <row r="41" spans="1:4" ht="60" x14ac:dyDescent="0.2">
      <c r="A41" s="111" t="s">
        <v>185</v>
      </c>
      <c r="B41" s="110" t="s">
        <v>290</v>
      </c>
      <c r="C41" s="106"/>
      <c r="D41" s="185">
        <f>D42</f>
        <v>338828.39</v>
      </c>
    </row>
    <row r="42" spans="1:4" ht="30" x14ac:dyDescent="0.2">
      <c r="A42" s="184" t="s">
        <v>262</v>
      </c>
      <c r="B42" s="110" t="s">
        <v>290</v>
      </c>
      <c r="C42" s="106" t="s">
        <v>119</v>
      </c>
      <c r="D42" s="185">
        <f>Ведомст!G99</f>
        <v>338828.39</v>
      </c>
    </row>
    <row r="43" spans="1:4" ht="14.25" x14ac:dyDescent="0.2">
      <c r="A43" s="188" t="s">
        <v>227</v>
      </c>
      <c r="B43" s="108" t="s">
        <v>228</v>
      </c>
      <c r="C43" s="112"/>
      <c r="D43" s="189">
        <f>D44</f>
        <v>51859</v>
      </c>
    </row>
    <row r="44" spans="1:4" ht="15" x14ac:dyDescent="0.25">
      <c r="A44" s="109" t="s">
        <v>229</v>
      </c>
      <c r="B44" s="110" t="s">
        <v>230</v>
      </c>
      <c r="C44" s="104"/>
      <c r="D44" s="183">
        <f>D45</f>
        <v>51859</v>
      </c>
    </row>
    <row r="45" spans="1:4" ht="18" customHeight="1" x14ac:dyDescent="0.25">
      <c r="A45" s="109" t="s">
        <v>218</v>
      </c>
      <c r="B45" s="110" t="s">
        <v>231</v>
      </c>
      <c r="C45" s="104"/>
      <c r="D45" s="183">
        <f>D46</f>
        <v>51859</v>
      </c>
    </row>
    <row r="46" spans="1:4" ht="30" x14ac:dyDescent="0.2">
      <c r="A46" s="184" t="s">
        <v>118</v>
      </c>
      <c r="B46" s="110" t="s">
        <v>231</v>
      </c>
      <c r="C46" s="104" t="s">
        <v>119</v>
      </c>
      <c r="D46" s="183">
        <f>Ведомст!G143</f>
        <v>51859</v>
      </c>
    </row>
    <row r="47" spans="1:4" ht="57" x14ac:dyDescent="0.2">
      <c r="A47" s="190" t="s">
        <v>254</v>
      </c>
      <c r="B47" s="112" t="s">
        <v>132</v>
      </c>
      <c r="C47" s="112"/>
      <c r="D47" s="191">
        <f>D48+D51</f>
        <v>5000</v>
      </c>
    </row>
    <row r="48" spans="1:4" ht="15" x14ac:dyDescent="0.2">
      <c r="A48" s="107" t="s">
        <v>133</v>
      </c>
      <c r="B48" s="104" t="s">
        <v>134</v>
      </c>
      <c r="C48" s="104"/>
      <c r="D48" s="192">
        <f>D50</f>
        <v>3000</v>
      </c>
    </row>
    <row r="49" spans="1:4" ht="19.5" customHeight="1" x14ac:dyDescent="0.2">
      <c r="A49" s="182" t="s">
        <v>135</v>
      </c>
      <c r="B49" s="104" t="s">
        <v>136</v>
      </c>
      <c r="C49" s="104"/>
      <c r="D49" s="192">
        <f>D50</f>
        <v>3000</v>
      </c>
    </row>
    <row r="50" spans="1:4" ht="30" x14ac:dyDescent="0.2">
      <c r="A50" s="186" t="s">
        <v>118</v>
      </c>
      <c r="B50" s="104" t="s">
        <v>136</v>
      </c>
      <c r="C50" s="104" t="s">
        <v>119</v>
      </c>
      <c r="D50" s="192">
        <f>Ведомст!G51</f>
        <v>3000</v>
      </c>
    </row>
    <row r="51" spans="1:4" ht="15" x14ac:dyDescent="0.2">
      <c r="A51" s="107" t="s">
        <v>137</v>
      </c>
      <c r="B51" s="104" t="s">
        <v>138</v>
      </c>
      <c r="C51" s="104"/>
      <c r="D51" s="192">
        <f>D52</f>
        <v>2000</v>
      </c>
    </row>
    <row r="52" spans="1:4" ht="15" x14ac:dyDescent="0.2">
      <c r="A52" s="182" t="s">
        <v>139</v>
      </c>
      <c r="B52" s="104" t="s">
        <v>140</v>
      </c>
      <c r="C52" s="104"/>
      <c r="D52" s="192">
        <f>D53</f>
        <v>2000</v>
      </c>
    </row>
    <row r="53" spans="1:4" ht="30" x14ac:dyDescent="0.2">
      <c r="A53" s="228" t="s">
        <v>118</v>
      </c>
      <c r="B53" s="104" t="s">
        <v>140</v>
      </c>
      <c r="C53" s="104" t="s">
        <v>119</v>
      </c>
      <c r="D53" s="192">
        <f>Ведомст!G54</f>
        <v>2000</v>
      </c>
    </row>
    <row r="54" spans="1:4" ht="28.5" x14ac:dyDescent="0.2">
      <c r="A54" s="113" t="s">
        <v>245</v>
      </c>
      <c r="B54" s="114" t="s">
        <v>242</v>
      </c>
      <c r="C54" s="195"/>
      <c r="D54" s="115">
        <f>D55</f>
        <v>0</v>
      </c>
    </row>
    <row r="55" spans="1:4" ht="15" x14ac:dyDescent="0.25">
      <c r="A55" s="116" t="s">
        <v>247</v>
      </c>
      <c r="B55" s="119" t="s">
        <v>244</v>
      </c>
      <c r="C55" s="117"/>
      <c r="D55" s="120">
        <f>D56</f>
        <v>0</v>
      </c>
    </row>
    <row r="56" spans="1:4" ht="15" x14ac:dyDescent="0.25">
      <c r="A56" s="118" t="s">
        <v>248</v>
      </c>
      <c r="B56" s="119" t="s">
        <v>246</v>
      </c>
      <c r="C56" s="117"/>
      <c r="D56" s="120">
        <f>D57</f>
        <v>0</v>
      </c>
    </row>
    <row r="57" spans="1:4" ht="30" x14ac:dyDescent="0.25">
      <c r="A57" s="118" t="s">
        <v>249</v>
      </c>
      <c r="B57" s="119" t="s">
        <v>246</v>
      </c>
      <c r="C57" s="117">
        <v>240</v>
      </c>
      <c r="D57" s="120">
        <v>0</v>
      </c>
    </row>
    <row r="58" spans="1:4" ht="14.25" x14ac:dyDescent="0.2">
      <c r="A58" s="107" t="s">
        <v>192</v>
      </c>
      <c r="B58" s="112" t="s">
        <v>193</v>
      </c>
      <c r="C58" s="112"/>
      <c r="D58" s="196">
        <f>D59</f>
        <v>4139671.23</v>
      </c>
    </row>
    <row r="59" spans="1:4" ht="30" x14ac:dyDescent="0.2">
      <c r="A59" s="182" t="s">
        <v>194</v>
      </c>
      <c r="B59" s="104" t="s">
        <v>195</v>
      </c>
      <c r="C59" s="104"/>
      <c r="D59" s="197">
        <f>D60+D62+D64</f>
        <v>4139671.23</v>
      </c>
    </row>
    <row r="60" spans="1:4" ht="30" x14ac:dyDescent="0.2">
      <c r="A60" s="198" t="s">
        <v>196</v>
      </c>
      <c r="B60" s="104" t="s">
        <v>197</v>
      </c>
      <c r="C60" s="104"/>
      <c r="D60" s="127">
        <f>D61</f>
        <v>140000</v>
      </c>
    </row>
    <row r="61" spans="1:4" ht="30" x14ac:dyDescent="0.2">
      <c r="A61" s="184" t="s">
        <v>118</v>
      </c>
      <c r="B61" s="104" t="s">
        <v>197</v>
      </c>
      <c r="C61" s="104" t="s">
        <v>119</v>
      </c>
      <c r="D61" s="127">
        <v>140000</v>
      </c>
    </row>
    <row r="62" spans="1:4" ht="30" x14ac:dyDescent="0.2">
      <c r="A62" s="198" t="s">
        <v>198</v>
      </c>
      <c r="B62" s="104" t="s">
        <v>199</v>
      </c>
      <c r="C62" s="104"/>
      <c r="D62" s="183">
        <f>D63</f>
        <v>250000</v>
      </c>
    </row>
    <row r="63" spans="1:4" ht="30" x14ac:dyDescent="0.2">
      <c r="A63" s="184" t="s">
        <v>118</v>
      </c>
      <c r="B63" s="104" t="s">
        <v>199</v>
      </c>
      <c r="C63" s="104" t="s">
        <v>119</v>
      </c>
      <c r="D63" s="183">
        <f>Ведомст!G111</f>
        <v>250000</v>
      </c>
    </row>
    <row r="64" spans="1:4" ht="15" x14ac:dyDescent="0.2">
      <c r="A64" s="199" t="s">
        <v>200</v>
      </c>
      <c r="B64" s="104" t="s">
        <v>201</v>
      </c>
      <c r="C64" s="104"/>
      <c r="D64" s="127">
        <f>D65</f>
        <v>3749671.23</v>
      </c>
    </row>
    <row r="65" spans="1:4" ht="30" x14ac:dyDescent="0.2">
      <c r="A65" s="184" t="s">
        <v>118</v>
      </c>
      <c r="B65" s="104" t="s">
        <v>201</v>
      </c>
      <c r="C65" s="104" t="s">
        <v>119</v>
      </c>
      <c r="D65" s="197">
        <f>Ведомст!G113</f>
        <v>3749671.23</v>
      </c>
    </row>
    <row r="66" spans="1:4" ht="28.5" x14ac:dyDescent="0.2">
      <c r="A66" s="107" t="s">
        <v>210</v>
      </c>
      <c r="B66" s="112" t="s">
        <v>211</v>
      </c>
      <c r="C66" s="108"/>
      <c r="D66" s="200">
        <f>D67+D73</f>
        <v>11789406.449999999</v>
      </c>
    </row>
    <row r="67" spans="1:4" ht="30" x14ac:dyDescent="0.2">
      <c r="A67" s="182" t="s">
        <v>212</v>
      </c>
      <c r="B67" s="104" t="s">
        <v>213</v>
      </c>
      <c r="C67" s="110"/>
      <c r="D67" s="127">
        <f>D68+D77+D76</f>
        <v>9288189.4499999993</v>
      </c>
    </row>
    <row r="68" spans="1:4" ht="30" x14ac:dyDescent="0.2">
      <c r="A68" s="198" t="s">
        <v>214</v>
      </c>
      <c r="B68" s="104" t="s">
        <v>215</v>
      </c>
      <c r="C68" s="104"/>
      <c r="D68" s="127">
        <f>D69+D70+D72+D71</f>
        <v>9267644</v>
      </c>
    </row>
    <row r="69" spans="1:4" ht="15" x14ac:dyDescent="0.25">
      <c r="A69" s="109" t="s">
        <v>216</v>
      </c>
      <c r="B69" s="104" t="s">
        <v>215</v>
      </c>
      <c r="C69" s="104" t="s">
        <v>217</v>
      </c>
      <c r="D69" s="127">
        <f>Ведомст!G128</f>
        <v>3268506</v>
      </c>
    </row>
    <row r="70" spans="1:4" ht="30" x14ac:dyDescent="0.2">
      <c r="A70" s="184" t="s">
        <v>118</v>
      </c>
      <c r="B70" s="104" t="s">
        <v>215</v>
      </c>
      <c r="C70" s="104" t="s">
        <v>119</v>
      </c>
      <c r="D70" s="127">
        <f>Ведомст!G129</f>
        <v>3627378</v>
      </c>
    </row>
    <row r="71" spans="1:4" ht="33.75" customHeight="1" x14ac:dyDescent="0.2">
      <c r="A71" s="184" t="s">
        <v>118</v>
      </c>
      <c r="B71" s="104" t="s">
        <v>328</v>
      </c>
      <c r="C71" s="104" t="s">
        <v>119</v>
      </c>
      <c r="D71" s="127">
        <v>2321760</v>
      </c>
    </row>
    <row r="72" spans="1:4" ht="15" x14ac:dyDescent="0.25">
      <c r="A72" s="109" t="s">
        <v>110</v>
      </c>
      <c r="B72" s="104" t="s">
        <v>215</v>
      </c>
      <c r="C72" s="104" t="s">
        <v>111</v>
      </c>
      <c r="D72" s="127">
        <v>50000</v>
      </c>
    </row>
    <row r="73" spans="1:4" s="159" customFormat="1" ht="45" x14ac:dyDescent="0.25">
      <c r="A73" s="118" t="s">
        <v>179</v>
      </c>
      <c r="B73" s="110" t="s">
        <v>232</v>
      </c>
      <c r="C73" s="104"/>
      <c r="D73" s="183">
        <f>D74+D75</f>
        <v>2501217</v>
      </c>
    </row>
    <row r="74" spans="1:4" ht="30" x14ac:dyDescent="0.2">
      <c r="A74" s="182" t="s">
        <v>108</v>
      </c>
      <c r="B74" s="110" t="s">
        <v>232</v>
      </c>
      <c r="C74" s="104" t="s">
        <v>109</v>
      </c>
      <c r="D74" s="183">
        <f>Ведомст!G147</f>
        <v>1982197</v>
      </c>
    </row>
    <row r="75" spans="1:4" ht="28.5" customHeight="1" x14ac:dyDescent="0.2">
      <c r="A75" s="184" t="s">
        <v>118</v>
      </c>
      <c r="B75" s="110" t="s">
        <v>232</v>
      </c>
      <c r="C75" s="104" t="s">
        <v>119</v>
      </c>
      <c r="D75" s="183">
        <v>519020</v>
      </c>
    </row>
    <row r="76" spans="1:4" ht="30" x14ac:dyDescent="0.2">
      <c r="A76" s="182" t="s">
        <v>108</v>
      </c>
      <c r="B76" s="110" t="s">
        <v>326</v>
      </c>
      <c r="C76" s="104" t="s">
        <v>109</v>
      </c>
      <c r="D76" s="183">
        <f>Ведомст!G148</f>
        <v>545.45000000000005</v>
      </c>
    </row>
    <row r="77" spans="1:4" ht="15" x14ac:dyDescent="0.25">
      <c r="A77" s="109" t="s">
        <v>218</v>
      </c>
      <c r="B77" s="104" t="s">
        <v>219</v>
      </c>
      <c r="C77" s="104"/>
      <c r="D77" s="127">
        <f>D78</f>
        <v>20000</v>
      </c>
    </row>
    <row r="78" spans="1:4" ht="36" customHeight="1" x14ac:dyDescent="0.2">
      <c r="A78" s="184" t="s">
        <v>118</v>
      </c>
      <c r="B78" s="104" t="s">
        <v>219</v>
      </c>
      <c r="C78" s="104" t="s">
        <v>119</v>
      </c>
      <c r="D78" s="127">
        <v>20000</v>
      </c>
    </row>
    <row r="79" spans="1:4" ht="30.75" customHeight="1" x14ac:dyDescent="0.2">
      <c r="A79" s="107" t="s">
        <v>320</v>
      </c>
      <c r="B79" s="112" t="s">
        <v>188</v>
      </c>
      <c r="C79" s="112"/>
      <c r="D79" s="201">
        <f>D80</f>
        <v>902163.18</v>
      </c>
    </row>
    <row r="80" spans="1:4" ht="28.5" customHeight="1" x14ac:dyDescent="0.2">
      <c r="A80" s="186" t="s">
        <v>319</v>
      </c>
      <c r="B80" s="104" t="s">
        <v>189</v>
      </c>
      <c r="C80" s="104"/>
      <c r="D80" s="202">
        <f>D81</f>
        <v>902163.18</v>
      </c>
    </row>
    <row r="81" spans="1:5" ht="72" customHeight="1" x14ac:dyDescent="0.2">
      <c r="A81" s="74" t="s">
        <v>318</v>
      </c>
      <c r="B81" s="104" t="s">
        <v>190</v>
      </c>
      <c r="C81" s="104"/>
      <c r="D81" s="202">
        <f>D82</f>
        <v>902163.18</v>
      </c>
    </row>
    <row r="82" spans="1:5" ht="30" x14ac:dyDescent="0.2">
      <c r="A82" s="184" t="s">
        <v>118</v>
      </c>
      <c r="B82" s="104" t="s">
        <v>190</v>
      </c>
      <c r="C82" s="104" t="s">
        <v>119</v>
      </c>
      <c r="D82" s="202">
        <f>Ведомст!G90</f>
        <v>902163.18</v>
      </c>
    </row>
    <row r="83" spans="1:5" ht="14.25" x14ac:dyDescent="0.2">
      <c r="A83" s="203" t="s">
        <v>220</v>
      </c>
      <c r="B83" s="112" t="s">
        <v>221</v>
      </c>
      <c r="C83" s="112"/>
      <c r="D83" s="200">
        <f>D84</f>
        <v>10000</v>
      </c>
    </row>
    <row r="84" spans="1:5" ht="15" x14ac:dyDescent="0.2">
      <c r="A84" s="184" t="s">
        <v>222</v>
      </c>
      <c r="B84" s="104" t="s">
        <v>223</v>
      </c>
      <c r="C84" s="104"/>
      <c r="D84" s="127">
        <f>D85</f>
        <v>10000</v>
      </c>
    </row>
    <row r="85" spans="1:5" ht="15" x14ac:dyDescent="0.2">
      <c r="A85" s="184" t="s">
        <v>224</v>
      </c>
      <c r="B85" s="104" t="s">
        <v>225</v>
      </c>
      <c r="C85" s="104"/>
      <c r="D85" s="127">
        <f>D86</f>
        <v>10000</v>
      </c>
      <c r="E85" s="125"/>
    </row>
    <row r="86" spans="1:5" ht="30" x14ac:dyDescent="0.2">
      <c r="A86" s="184" t="s">
        <v>118</v>
      </c>
      <c r="B86" s="104" t="s">
        <v>225</v>
      </c>
      <c r="C86" s="104" t="s">
        <v>289</v>
      </c>
      <c r="D86" s="185">
        <f>Ведомст!G138</f>
        <v>10000</v>
      </c>
      <c r="E86" s="125"/>
    </row>
    <row r="87" spans="1:5" ht="42.75" x14ac:dyDescent="0.2">
      <c r="A87" s="193" t="s">
        <v>141</v>
      </c>
      <c r="B87" s="112" t="s">
        <v>142</v>
      </c>
      <c r="C87" s="112"/>
      <c r="D87" s="191">
        <f>D89</f>
        <v>5000</v>
      </c>
      <c r="E87" s="125"/>
    </row>
    <row r="88" spans="1:5" ht="15" x14ac:dyDescent="0.2">
      <c r="A88" s="194" t="s">
        <v>143</v>
      </c>
      <c r="B88" s="104" t="s">
        <v>144</v>
      </c>
      <c r="C88" s="104"/>
      <c r="D88" s="192">
        <f>D89</f>
        <v>5000</v>
      </c>
    </row>
    <row r="89" spans="1:5" ht="15" x14ac:dyDescent="0.2">
      <c r="A89" s="182" t="s">
        <v>145</v>
      </c>
      <c r="B89" s="104" t="s">
        <v>146</v>
      </c>
      <c r="C89" s="104"/>
      <c r="D89" s="183">
        <f>D90</f>
        <v>5000</v>
      </c>
      <c r="E89" s="125"/>
    </row>
    <row r="90" spans="1:5" ht="30" x14ac:dyDescent="0.2">
      <c r="A90" s="184" t="s">
        <v>118</v>
      </c>
      <c r="B90" s="104" t="s">
        <v>146</v>
      </c>
      <c r="C90" s="104" t="s">
        <v>119</v>
      </c>
      <c r="D90" s="183">
        <f>Ведомст!G58</f>
        <v>5000</v>
      </c>
    </row>
    <row r="91" spans="1:5" ht="42.75" x14ac:dyDescent="0.2">
      <c r="A91" s="203" t="s">
        <v>202</v>
      </c>
      <c r="B91" s="122" t="s">
        <v>203</v>
      </c>
      <c r="C91" s="122"/>
      <c r="D91" s="200">
        <f>D92</f>
        <v>304070</v>
      </c>
    </row>
    <row r="92" spans="1:5" ht="30" x14ac:dyDescent="0.2">
      <c r="A92" s="184" t="s">
        <v>204</v>
      </c>
      <c r="B92" s="121" t="s">
        <v>205</v>
      </c>
      <c r="C92" s="121"/>
      <c r="D92" s="127">
        <f>D93+D95</f>
        <v>304070</v>
      </c>
    </row>
    <row r="93" spans="1:5" ht="30" x14ac:dyDescent="0.2">
      <c r="A93" s="184" t="s">
        <v>206</v>
      </c>
      <c r="B93" s="121" t="s">
        <v>285</v>
      </c>
      <c r="C93" s="121"/>
      <c r="D93" s="127">
        <f>D94</f>
        <v>224070</v>
      </c>
    </row>
    <row r="94" spans="1:5" ht="30" x14ac:dyDescent="0.2">
      <c r="A94" s="184" t="s">
        <v>118</v>
      </c>
      <c r="B94" s="121" t="s">
        <v>285</v>
      </c>
      <c r="C94" s="121" t="s">
        <v>119</v>
      </c>
      <c r="D94" s="127">
        <v>224070</v>
      </c>
    </row>
    <row r="95" spans="1:5" ht="30" x14ac:dyDescent="0.2">
      <c r="A95" s="184" t="s">
        <v>206</v>
      </c>
      <c r="B95" s="121" t="s">
        <v>286</v>
      </c>
      <c r="C95" s="121" t="s">
        <v>119</v>
      </c>
      <c r="D95" s="127">
        <f>D96</f>
        <v>80000</v>
      </c>
    </row>
    <row r="96" spans="1:5" ht="30" x14ac:dyDescent="0.2">
      <c r="A96" s="184" t="s">
        <v>118</v>
      </c>
      <c r="B96" s="121" t="s">
        <v>286</v>
      </c>
      <c r="C96" s="121" t="s">
        <v>119</v>
      </c>
      <c r="D96" s="127">
        <v>80000</v>
      </c>
    </row>
    <row r="97" spans="1:4" ht="57" x14ac:dyDescent="0.2">
      <c r="A97" s="204" t="s">
        <v>150</v>
      </c>
      <c r="B97" s="123" t="s">
        <v>103</v>
      </c>
      <c r="C97" s="123"/>
      <c r="D97" s="205">
        <f>D98+D103+D110+D113+D101</f>
        <v>10617688.800000001</v>
      </c>
    </row>
    <row r="98" spans="1:4" s="227" customFormat="1" ht="28.5" x14ac:dyDescent="0.25">
      <c r="A98" s="203" t="s">
        <v>255</v>
      </c>
      <c r="B98" s="122" t="s">
        <v>105</v>
      </c>
      <c r="C98" s="122"/>
      <c r="D98" s="200">
        <f>D99</f>
        <v>1120598</v>
      </c>
    </row>
    <row r="99" spans="1:4" ht="15" x14ac:dyDescent="0.2">
      <c r="A99" s="184" t="s">
        <v>106</v>
      </c>
      <c r="B99" s="121" t="s">
        <v>107</v>
      </c>
      <c r="C99" s="121"/>
      <c r="D99" s="127">
        <f>D100</f>
        <v>1120598</v>
      </c>
    </row>
    <row r="100" spans="1:4" ht="30" x14ac:dyDescent="0.2">
      <c r="A100" s="184" t="s">
        <v>108</v>
      </c>
      <c r="B100" s="121" t="s">
        <v>107</v>
      </c>
      <c r="C100" s="121" t="s">
        <v>109</v>
      </c>
      <c r="D100" s="127">
        <f>Ведомст!G29</f>
        <v>1120598</v>
      </c>
    </row>
    <row r="101" spans="1:4" ht="27" customHeight="1" x14ac:dyDescent="0.2">
      <c r="A101" s="240" t="s">
        <v>306</v>
      </c>
      <c r="B101" s="122" t="s">
        <v>308</v>
      </c>
      <c r="C101" s="122" t="s">
        <v>312</v>
      </c>
      <c r="D101" s="200">
        <f>Ведомст!G40</f>
        <v>266912.25</v>
      </c>
    </row>
    <row r="102" spans="1:4" ht="33" customHeight="1" x14ac:dyDescent="0.2">
      <c r="A102" s="54" t="s">
        <v>306</v>
      </c>
      <c r="B102" s="121" t="s">
        <v>308</v>
      </c>
      <c r="C102" s="121" t="s">
        <v>312</v>
      </c>
      <c r="D102" s="127">
        <f>Ведомст!G41</f>
        <v>266912.25</v>
      </c>
    </row>
    <row r="103" spans="1:4" ht="20.25" customHeight="1" x14ac:dyDescent="0.2">
      <c r="A103" s="107" t="s">
        <v>114</v>
      </c>
      <c r="B103" s="112" t="s">
        <v>115</v>
      </c>
      <c r="C103" s="112"/>
      <c r="D103" s="189">
        <f>D104+D108</f>
        <v>5683771</v>
      </c>
    </row>
    <row r="104" spans="1:4" ht="35.25" customHeight="1" x14ac:dyDescent="0.2">
      <c r="A104" s="182" t="s">
        <v>116</v>
      </c>
      <c r="B104" s="104" t="s">
        <v>117</v>
      </c>
      <c r="C104" s="104"/>
      <c r="D104" s="183">
        <f>D105+D107+D106</f>
        <v>5682771</v>
      </c>
    </row>
    <row r="105" spans="1:4" ht="39" customHeight="1" x14ac:dyDescent="0.2">
      <c r="A105" s="182" t="s">
        <v>108</v>
      </c>
      <c r="B105" s="104" t="s">
        <v>117</v>
      </c>
      <c r="C105" s="104" t="s">
        <v>109</v>
      </c>
      <c r="D105" s="183">
        <f>Ведомст!G34</f>
        <v>2492825</v>
      </c>
    </row>
    <row r="106" spans="1:4" ht="23.25" customHeight="1" x14ac:dyDescent="0.25">
      <c r="A106" s="187" t="s">
        <v>110</v>
      </c>
      <c r="B106" s="104" t="s">
        <v>117</v>
      </c>
      <c r="C106" s="104" t="s">
        <v>111</v>
      </c>
      <c r="D106" s="183">
        <f>Ведомст!G37</f>
        <v>428000</v>
      </c>
    </row>
    <row r="107" spans="1:4" ht="44.25" customHeight="1" x14ac:dyDescent="0.2">
      <c r="A107" s="184" t="s">
        <v>118</v>
      </c>
      <c r="B107" s="104" t="s">
        <v>117</v>
      </c>
      <c r="C107" s="104" t="s">
        <v>119</v>
      </c>
      <c r="D107" s="183">
        <f>Ведомст!G35</f>
        <v>2761946</v>
      </c>
    </row>
    <row r="108" spans="1:4" ht="47.25" customHeight="1" x14ac:dyDescent="0.2">
      <c r="A108" s="124" t="s">
        <v>120</v>
      </c>
      <c r="B108" s="121" t="s">
        <v>121</v>
      </c>
      <c r="C108" s="104"/>
      <c r="D108" s="183">
        <f>D109</f>
        <v>1000</v>
      </c>
    </row>
    <row r="109" spans="1:4" ht="34.5" customHeight="1" x14ac:dyDescent="0.2">
      <c r="A109" s="184" t="s">
        <v>118</v>
      </c>
      <c r="B109" s="121" t="s">
        <v>121</v>
      </c>
      <c r="C109" s="104" t="s">
        <v>119</v>
      </c>
      <c r="D109" s="183">
        <f>Ведомст!G38</f>
        <v>1000</v>
      </c>
    </row>
    <row r="110" spans="1:4" ht="29.25" customHeight="1" x14ac:dyDescent="0.2">
      <c r="A110" s="206" t="s">
        <v>122</v>
      </c>
      <c r="B110" s="112" t="s">
        <v>124</v>
      </c>
      <c r="C110" s="112"/>
      <c r="D110" s="189">
        <f>D111</f>
        <v>10000</v>
      </c>
    </row>
    <row r="111" spans="1:4" ht="15" x14ac:dyDescent="0.25">
      <c r="A111" s="207" t="s">
        <v>125</v>
      </c>
      <c r="B111" s="104" t="s">
        <v>126</v>
      </c>
      <c r="C111" s="104"/>
      <c r="D111" s="183">
        <f>D112</f>
        <v>10000</v>
      </c>
    </row>
    <row r="112" spans="1:4" ht="15" x14ac:dyDescent="0.25">
      <c r="A112" s="207" t="s">
        <v>127</v>
      </c>
      <c r="B112" s="104" t="s">
        <v>126</v>
      </c>
      <c r="C112" s="104" t="s">
        <v>128</v>
      </c>
      <c r="D112" s="183">
        <f>Ведомст!G46</f>
        <v>10000</v>
      </c>
    </row>
    <row r="113" spans="1:4" ht="31.5" customHeight="1" x14ac:dyDescent="0.2">
      <c r="A113" s="107" t="s">
        <v>129</v>
      </c>
      <c r="B113" s="112" t="s">
        <v>151</v>
      </c>
      <c r="C113" s="112"/>
      <c r="D113" s="189">
        <f>D116+D118+D122+D120+D114</f>
        <v>3536407.55</v>
      </c>
    </row>
    <row r="114" spans="1:4" ht="15" x14ac:dyDescent="0.2">
      <c r="A114" s="182" t="s">
        <v>333</v>
      </c>
      <c r="B114" s="104" t="s">
        <v>335</v>
      </c>
      <c r="C114" s="104"/>
      <c r="D114" s="183">
        <f>D115</f>
        <v>10000</v>
      </c>
    </row>
    <row r="115" spans="1:4" ht="31.5" x14ac:dyDescent="0.2">
      <c r="A115" s="53" t="s">
        <v>118</v>
      </c>
      <c r="B115" s="104" t="s">
        <v>335</v>
      </c>
      <c r="C115" s="104" t="s">
        <v>119</v>
      </c>
      <c r="D115" s="183">
        <v>10000</v>
      </c>
    </row>
    <row r="116" spans="1:4" ht="30" x14ac:dyDescent="0.25">
      <c r="A116" s="109" t="s">
        <v>256</v>
      </c>
      <c r="B116" s="110" t="s">
        <v>180</v>
      </c>
      <c r="C116" s="104"/>
      <c r="D116" s="183">
        <f>D117</f>
        <v>2303616</v>
      </c>
    </row>
    <row r="117" spans="1:4" ht="43.5" customHeight="1" x14ac:dyDescent="0.2">
      <c r="A117" s="182" t="s">
        <v>108</v>
      </c>
      <c r="B117" s="110" t="s">
        <v>180</v>
      </c>
      <c r="C117" s="104" t="s">
        <v>109</v>
      </c>
      <c r="D117" s="183">
        <f>Ведомст!G103</f>
        <v>2303616</v>
      </c>
    </row>
    <row r="118" spans="1:4" ht="27" customHeight="1" x14ac:dyDescent="0.25">
      <c r="A118" s="118" t="s">
        <v>235</v>
      </c>
      <c r="B118" s="121" t="s">
        <v>236</v>
      </c>
      <c r="C118" s="121"/>
      <c r="D118" s="127">
        <f>D119</f>
        <v>950367</v>
      </c>
    </row>
    <row r="119" spans="1:4" ht="15" x14ac:dyDescent="0.2">
      <c r="A119" s="126" t="s">
        <v>266</v>
      </c>
      <c r="B119" s="121" t="s">
        <v>236</v>
      </c>
      <c r="C119" s="121" t="s">
        <v>237</v>
      </c>
      <c r="D119" s="127">
        <f>Ведомст!G155</f>
        <v>950367</v>
      </c>
    </row>
    <row r="120" spans="1:4" ht="60" x14ac:dyDescent="0.2">
      <c r="A120" s="126" t="s">
        <v>239</v>
      </c>
      <c r="B120" s="121" t="s">
        <v>240</v>
      </c>
      <c r="C120" s="121"/>
      <c r="D120" s="127">
        <f>D121</f>
        <v>18454.55</v>
      </c>
    </row>
    <row r="121" spans="1:4" ht="15" x14ac:dyDescent="0.25">
      <c r="A121" s="109" t="s">
        <v>216</v>
      </c>
      <c r="B121" s="121" t="s">
        <v>240</v>
      </c>
      <c r="C121" s="121" t="s">
        <v>217</v>
      </c>
      <c r="D121" s="127">
        <f>Ведомст!G160</f>
        <v>18454.55</v>
      </c>
    </row>
    <row r="122" spans="1:4" ht="30" x14ac:dyDescent="0.2">
      <c r="A122" s="126" t="s">
        <v>257</v>
      </c>
      <c r="B122" s="121" t="s">
        <v>153</v>
      </c>
      <c r="C122" s="121"/>
      <c r="D122" s="127">
        <f>D123+D124</f>
        <v>253970</v>
      </c>
    </row>
    <row r="123" spans="1:4" ht="30" x14ac:dyDescent="0.2">
      <c r="A123" s="126" t="s">
        <v>258</v>
      </c>
      <c r="B123" s="121" t="s">
        <v>153</v>
      </c>
      <c r="C123" s="121" t="s">
        <v>109</v>
      </c>
      <c r="D123" s="127">
        <v>250485</v>
      </c>
    </row>
    <row r="124" spans="1:4" ht="30" x14ac:dyDescent="0.2">
      <c r="A124" s="184" t="s">
        <v>118</v>
      </c>
      <c r="B124" s="121" t="s">
        <v>153</v>
      </c>
      <c r="C124" s="104" t="s">
        <v>119</v>
      </c>
      <c r="D124" s="183">
        <f>Ведомст!G65</f>
        <v>3485</v>
      </c>
    </row>
    <row r="125" spans="1:4" ht="15.75" x14ac:dyDescent="0.25">
      <c r="A125" s="224" t="s">
        <v>259</v>
      </c>
      <c r="B125" s="225"/>
      <c r="C125" s="224"/>
      <c r="D125" s="226">
        <f>D97+D21</f>
        <v>31310079.050000001</v>
      </c>
    </row>
    <row r="127" spans="1:4" x14ac:dyDescent="0.2">
      <c r="D127" s="174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2025-10-27T03:41:02Z</cp:lastPrinted>
  <dcterms:created xsi:type="dcterms:W3CDTF">2016-05-26T07:11:20Z</dcterms:created>
  <dcterms:modified xsi:type="dcterms:W3CDTF">2025-10-27T03:41:06Z</dcterms:modified>
</cp:coreProperties>
</file>